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0419C3B9-C0C7-46A7-A692-D615BE0D4582}" xr6:coauthVersionLast="47" xr6:coauthVersionMax="47" xr10:uidLastSave="{00000000-0000-0000-0000-000000000000}"/>
  <bookViews>
    <workbookView xWindow="2520" yWindow="1710" windowWidth="21600" windowHeight="11175" activeTab="4" xr2:uid="{00000000-000D-0000-FFFF-FFFF00000000}"/>
  </bookViews>
  <sheets>
    <sheet name="Inhalt_5" sheetId="2" r:id="rId1"/>
    <sheet name="05_01" sheetId="3" r:id="rId2"/>
    <sheet name="05_02" sheetId="4" r:id="rId3"/>
    <sheet name="05_03" sheetId="5" r:id="rId4"/>
    <sheet name="05_04" sheetId="6" r:id="rId5"/>
    <sheet name="05_05" sheetId="7" r:id="rId6"/>
    <sheet name="05_06" sheetId="8" r:id="rId7"/>
    <sheet name="05_07" sheetId="1" r:id="rId8"/>
  </sheets>
  <definedNames>
    <definedName name="_xlnm.Print_Area" localSheetId="4">'05_04'!$A$1:$I$48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3" l="1"/>
  <c r="G25" i="3"/>
  <c r="C25" i="3"/>
  <c r="I34" i="6" l="1"/>
  <c r="I35" i="6"/>
  <c r="I36" i="6"/>
  <c r="I37" i="6"/>
  <c r="I38" i="6"/>
  <c r="I39" i="6"/>
  <c r="I40" i="6"/>
  <c r="I41" i="6"/>
  <c r="I42" i="6"/>
  <c r="I43" i="6"/>
  <c r="I44" i="6"/>
  <c r="I45" i="6"/>
  <c r="D24" i="3" l="1"/>
  <c r="H24" i="3" s="1"/>
  <c r="S15" i="5"/>
  <c r="L15" i="5"/>
  <c r="I46" i="6"/>
  <c r="I32" i="6"/>
  <c r="I28" i="6"/>
  <c r="G24" i="3" l="1"/>
  <c r="R15" i="5" l="1"/>
  <c r="I41" i="4" l="1"/>
  <c r="H41" i="4"/>
  <c r="G41" i="4"/>
  <c r="I40" i="4"/>
  <c r="H40" i="4"/>
  <c r="G40" i="4"/>
  <c r="I39" i="4"/>
  <c r="H39" i="4"/>
  <c r="G39" i="4"/>
  <c r="I38" i="4"/>
  <c r="H38" i="4"/>
  <c r="G38" i="4"/>
  <c r="G37" i="4"/>
  <c r="J40" i="4" l="1"/>
  <c r="H37" i="4"/>
  <c r="J38" i="4"/>
  <c r="J39" i="4"/>
  <c r="I37" i="4"/>
  <c r="J37" i="4" s="1"/>
  <c r="J41" i="4"/>
  <c r="H42" i="3" l="1"/>
  <c r="G42" i="3"/>
  <c r="H22" i="3"/>
  <c r="G22" i="3"/>
  <c r="P15" i="5" l="1"/>
</calcChain>
</file>

<file path=xl/sharedStrings.xml><?xml version="1.0" encoding="utf-8"?>
<sst xmlns="http://schemas.openxmlformats.org/spreadsheetml/2006/main" count="779" uniqueCount="329">
  <si>
    <t>Gemüsearten</t>
  </si>
  <si>
    <t>Flächen in ha (inkl. Mehrfachnutzung)</t>
  </si>
  <si>
    <t>Broccoli</t>
  </si>
  <si>
    <t>Chinakohl</t>
  </si>
  <si>
    <t xml:space="preserve">Fisolen </t>
  </si>
  <si>
    <t>Fenchel (Knollenfenchel)</t>
  </si>
  <si>
    <t>Einlegegurke</t>
  </si>
  <si>
    <t>Salatgurke</t>
  </si>
  <si>
    <t>Glashausgurken</t>
  </si>
  <si>
    <t>Käferbohnen (Speisebohnen)</t>
  </si>
  <si>
    <t>Karfiol</t>
  </si>
  <si>
    <t>Karotte</t>
  </si>
  <si>
    <t>Knoblauch</t>
  </si>
  <si>
    <t>-</t>
  </si>
  <si>
    <t>Kohl</t>
  </si>
  <si>
    <t>Kohlrabi</t>
  </si>
  <si>
    <t>Kohlsprossen</t>
  </si>
  <si>
    <t>Kraut</t>
  </si>
  <si>
    <t>Weißkraut</t>
  </si>
  <si>
    <t>Paprika, (Capia)</t>
  </si>
  <si>
    <t>Paprika, Folie</t>
  </si>
  <si>
    <t>Paprika (grün - Freiland)</t>
  </si>
  <si>
    <t>Pfefferoni</t>
  </si>
  <si>
    <t>Petersilie</t>
  </si>
  <si>
    <t>Porree</t>
  </si>
  <si>
    <t>Radieschen</t>
  </si>
  <si>
    <t xml:space="preserve">   davon in Folie</t>
  </si>
  <si>
    <t>Bier-Rettich</t>
  </si>
  <si>
    <t>Rote Rüben</t>
  </si>
  <si>
    <t>Bummerlsalat</t>
  </si>
  <si>
    <t>Endiviensalat</t>
  </si>
  <si>
    <t>Friseésalat</t>
  </si>
  <si>
    <t>Vogerlsalat</t>
  </si>
  <si>
    <t>Kopfsalat</t>
  </si>
  <si>
    <t xml:space="preserve">    davon in Folie</t>
  </si>
  <si>
    <t>Sonstige Salate</t>
  </si>
  <si>
    <t>Schnittlauch</t>
  </si>
  <si>
    <t>Sellerie</t>
  </si>
  <si>
    <t>Spargel</t>
  </si>
  <si>
    <t>Speisekürbis</t>
  </si>
  <si>
    <t>Spinat</t>
  </si>
  <si>
    <t>Zucchini</t>
  </si>
  <si>
    <t>Zuckermais</t>
  </si>
  <si>
    <t>Sommerzwiebel</t>
  </si>
  <si>
    <t>Paradeiser (Folie)</t>
  </si>
  <si>
    <t>Paradeiser (Freil.)</t>
  </si>
  <si>
    <t>Buntzwiebel</t>
  </si>
  <si>
    <t xml:space="preserve"> </t>
  </si>
  <si>
    <t>Quelle: Bgld. LWK</t>
  </si>
  <si>
    <t>Tabelle</t>
  </si>
  <si>
    <t>Titel</t>
  </si>
  <si>
    <t>Gebiet</t>
  </si>
  <si>
    <t>Quelle</t>
  </si>
  <si>
    <t>BGLD</t>
  </si>
  <si>
    <t>Statistik Austria</t>
  </si>
  <si>
    <t>Österreich</t>
  </si>
  <si>
    <t>BGLD, Österreich</t>
  </si>
  <si>
    <t>Jahr</t>
  </si>
  <si>
    <t xml:space="preserve">Hektarertrag  </t>
  </si>
  <si>
    <t>Weinernte</t>
  </si>
  <si>
    <t>Anteil</t>
  </si>
  <si>
    <t>hl/ha</t>
  </si>
  <si>
    <t>Ingesamt</t>
  </si>
  <si>
    <t>Weißwein</t>
  </si>
  <si>
    <t>Rotwein</t>
  </si>
  <si>
    <t>1.000 Hektoliter</t>
  </si>
  <si>
    <t>%</t>
  </si>
  <si>
    <t>Burgenland</t>
  </si>
  <si>
    <t>Weinernten und -anbauflächen</t>
  </si>
  <si>
    <t>Bundesländer bzw. Weingebiete</t>
  </si>
  <si>
    <t xml:space="preserve">Weißwein </t>
  </si>
  <si>
    <t>Rot- und Roséwein</t>
  </si>
  <si>
    <t xml:space="preserve">Wein insgesamt </t>
  </si>
  <si>
    <t>Ertragfähige Fläche in ha 1)</t>
  </si>
  <si>
    <t>Ertrag in Hektoliter</t>
  </si>
  <si>
    <t>Ertragsfähige Flächen in ha 1)</t>
  </si>
  <si>
    <t xml:space="preserve">Ertragsfähige Flächen in ha 1) </t>
  </si>
  <si>
    <t>pro ha</t>
  </si>
  <si>
    <t>Neusiedlersee</t>
  </si>
  <si>
    <t>Mittelburgenland</t>
  </si>
  <si>
    <t>Südburgenland</t>
  </si>
  <si>
    <t>Neusiedlersee-Hügelland</t>
  </si>
  <si>
    <t>Weinernten und -anbauflächen im Burgenland</t>
  </si>
  <si>
    <t>Landwein</t>
  </si>
  <si>
    <t>Qualitätswein</t>
  </si>
  <si>
    <t>Prädikatswein</t>
  </si>
  <si>
    <t>Konz. Traubenmost</t>
  </si>
  <si>
    <t>Rekt. konz.Traubenmost 1)</t>
  </si>
  <si>
    <t>Wein aus Drittland</t>
  </si>
  <si>
    <t>Erzeugnisse aus and. EU Staaten</t>
  </si>
  <si>
    <t>EU Verschnitt Europäischer Wein</t>
  </si>
  <si>
    <t>Insgesamt</t>
  </si>
  <si>
    <t xml:space="preserve">1) Rektifizierter konzentrierter Traubenmost. </t>
  </si>
  <si>
    <t>Weinbestand in Hektoliter (Stichtag 31.Juli)</t>
  </si>
  <si>
    <t>Stand</t>
  </si>
  <si>
    <t>ND</t>
  </si>
  <si>
    <t>EU</t>
  </si>
  <si>
    <t>MA</t>
  </si>
  <si>
    <t>OP</t>
  </si>
  <si>
    <t>OW</t>
  </si>
  <si>
    <t>GS</t>
  </si>
  <si>
    <t>JE</t>
  </si>
  <si>
    <t>Hektar</t>
  </si>
  <si>
    <t>Gemischter Satz</t>
  </si>
  <si>
    <t>Rebfläche insgesamt</t>
  </si>
  <si>
    <t>Sorte /  Datum</t>
  </si>
  <si>
    <t>Blaufränkisch</t>
  </si>
  <si>
    <t>Blauer Zweigelt</t>
  </si>
  <si>
    <t>St.Laurent</t>
  </si>
  <si>
    <t>Merlot</t>
  </si>
  <si>
    <t>Cabernet Sauvignon</t>
  </si>
  <si>
    <t>Blauer Burgunder</t>
  </si>
  <si>
    <t>Blauburger</t>
  </si>
  <si>
    <t>Syrah</t>
  </si>
  <si>
    <t>Roesler</t>
  </si>
  <si>
    <t>Gemischte Sorte rot Qu.</t>
  </si>
  <si>
    <t>Rest ROT</t>
  </si>
  <si>
    <t>SUMME ROT</t>
  </si>
  <si>
    <t>Grüner Veltliner</t>
  </si>
  <si>
    <t>Welschriesling</t>
  </si>
  <si>
    <t>Weißburgunder</t>
  </si>
  <si>
    <t>Chardonnay</t>
  </si>
  <si>
    <t>Müller Thurgau</t>
  </si>
  <si>
    <t>Muskat-Ottonel</t>
  </si>
  <si>
    <t>Neuburger</t>
  </si>
  <si>
    <t>Bouviertraube</t>
  </si>
  <si>
    <t>Rheinriesling</t>
  </si>
  <si>
    <t>Traminer (Gerwürztr., Rotertr.)</t>
  </si>
  <si>
    <t>Muskateller (Gelber, Roter)</t>
  </si>
  <si>
    <t>Gemischte Sorte w. Qu.</t>
  </si>
  <si>
    <t>Rest WEISS</t>
  </si>
  <si>
    <t>SUMME WEISS</t>
  </si>
  <si>
    <t>Sorte</t>
  </si>
  <si>
    <t>ha WEISS</t>
  </si>
  <si>
    <t>Muskat Ottonel</t>
  </si>
  <si>
    <t>Sauvignon Blanc</t>
  </si>
  <si>
    <t>Bouvier</t>
  </si>
  <si>
    <t>Scheurebe</t>
  </si>
  <si>
    <t>Pinot Noir</t>
  </si>
  <si>
    <t>Weißer Riesling</t>
  </si>
  <si>
    <t>Cabernet Franc</t>
  </si>
  <si>
    <t>Muskateller</t>
  </si>
  <si>
    <t>Rathay</t>
  </si>
  <si>
    <t>Traminer</t>
  </si>
  <si>
    <t>Ruländer</t>
  </si>
  <si>
    <t>Blauer Portugieser</t>
  </si>
  <si>
    <t>Goldburger</t>
  </si>
  <si>
    <t>Zweigelt</t>
  </si>
  <si>
    <t>Tafelweinsorten</t>
  </si>
  <si>
    <t>Cabernet Jura</t>
  </si>
  <si>
    <t>Frühroter Veltliner</t>
  </si>
  <si>
    <t>Regent</t>
  </si>
  <si>
    <t>Furmint</t>
  </si>
  <si>
    <t>Fanny</t>
  </si>
  <si>
    <t>Pinot Blanc</t>
  </si>
  <si>
    <t>Blauer Wildbacher</t>
  </si>
  <si>
    <t>Gutedel</t>
  </si>
  <si>
    <t>Ferdinand Lesseps</t>
  </si>
  <si>
    <t>Muscat Bleu</t>
  </si>
  <si>
    <t>Quelle: Wein Online / LFRZ 2016</t>
  </si>
  <si>
    <t>unbekannte Rebsorte</t>
  </si>
  <si>
    <t>Jubiläumsrebe</t>
  </si>
  <si>
    <t>Weißer Burgunder</t>
  </si>
  <si>
    <t>Versuchssorte weiß</t>
  </si>
  <si>
    <t>Bianca</t>
  </si>
  <si>
    <t>Muscaris</t>
  </si>
  <si>
    <t>Cabernet blanc</t>
  </si>
  <si>
    <t>Kadarka</t>
  </si>
  <si>
    <t>Sylvaner</t>
  </si>
  <si>
    <t>nicht zugelassene Rebsorte</t>
  </si>
  <si>
    <t>Grauer Burgunder</t>
  </si>
  <si>
    <t>Souvignier gris</t>
  </si>
  <si>
    <t>Johanniter</t>
  </si>
  <si>
    <t>Oliver Irsay</t>
  </si>
  <si>
    <t>Schnittweingarten</t>
  </si>
  <si>
    <t>Direktträger</t>
  </si>
  <si>
    <t>Rotgipfler</t>
  </si>
  <si>
    <t>Perle von Czaba</t>
  </si>
  <si>
    <t>Zierfandler</t>
  </si>
  <si>
    <t>Brauner Veltliner</t>
  </si>
  <si>
    <t>Gelber Muskateller</t>
  </si>
  <si>
    <t>Österrreichisch  Weiß</t>
  </si>
  <si>
    <t>Bronner</t>
  </si>
  <si>
    <t>Roter Veltliner</t>
  </si>
  <si>
    <t>Königin der Weingärten</t>
  </si>
  <si>
    <t>Morillon</t>
  </si>
  <si>
    <t>Mädchentraube (Leanka)</t>
  </si>
  <si>
    <t>Pölöskei Muskotaly</t>
  </si>
  <si>
    <t>Roter Muskateller</t>
  </si>
  <si>
    <t>Viognier</t>
  </si>
  <si>
    <t>Angela</t>
  </si>
  <si>
    <t>Petit manseng</t>
  </si>
  <si>
    <t>Kardinal</t>
  </si>
  <si>
    <t>Versuchsspeisetraube</t>
  </si>
  <si>
    <t xml:space="preserve">Ausgepflanzte Rebfläche in ha laut Bezirksweinbaukataster </t>
  </si>
  <si>
    <t>Bezirksweinbaukataster</t>
  </si>
  <si>
    <t xml:space="preserve">Rebsorten: Ausgepflanzte Rebfläche im Burgenland in ha laut Bezirksweinbaukataster </t>
  </si>
  <si>
    <t xml:space="preserve">Weiße und rote Rebsorten laut Bezirksweinbaukataster </t>
  </si>
  <si>
    <t>Gemüseanbauflächen in ha</t>
  </si>
  <si>
    <t>Schätzung der Bgld. LWK</t>
  </si>
  <si>
    <t>05_02</t>
  </si>
  <si>
    <t>05_01</t>
  </si>
  <si>
    <t>05_03</t>
  </si>
  <si>
    <t>05_04</t>
  </si>
  <si>
    <t>05_05</t>
  </si>
  <si>
    <t>05_06</t>
  </si>
  <si>
    <t>05_07</t>
  </si>
  <si>
    <t xml:space="preserve">insgesamt </t>
  </si>
  <si>
    <t>1) Flächenanteile für Weiß- und Rotwein auf Bundesländerebene gemäß Weingartenerhebung der Landwirtschaftskammern 2015;</t>
  </si>
  <si>
    <t xml:space="preserve">    Flächenanteile für Weiß- und Rotwein sowie Ernteergebnisse auf Ebene der Weinbaugebiete aufgrund der Ertragsschätzungen</t>
  </si>
  <si>
    <t xml:space="preserve">    der Weinbauexperten der Statistik Austria hochgerechnet.</t>
  </si>
  <si>
    <t>2) Seit Änderung BGBl. I Nr. 47/2016 des Weingesetzes 2009 entspricht das gesamte Bundesland Burgenland einem Weinbaugebiet. Die Unterteilung wird in Anlehnung an die</t>
  </si>
  <si>
    <t xml:space="preserve">    praxisüblichen Gebietsbezeichnungen jedoch weiterhin ausgewiesen.</t>
  </si>
  <si>
    <t>Neusiedlersee-Hügelland 2)</t>
  </si>
  <si>
    <t>1) Weinernteerhebung</t>
  </si>
  <si>
    <t>2) Rotwein und Rose.</t>
  </si>
  <si>
    <t>Rotwein (2)</t>
  </si>
  <si>
    <t xml:space="preserve">Ertragsfähige Fläche in ha (1) </t>
  </si>
  <si>
    <t>Wein inkl. Sortenwein und  Sturm</t>
  </si>
  <si>
    <t>Perl- und Schaumwein und sonst. Erzeugnisse</t>
  </si>
  <si>
    <t>Tabelle 05.01: Weinernten und -anbauflächen</t>
  </si>
  <si>
    <t>Tabelle 05.02: Weinernten und -anbauflächen im Burgenland</t>
  </si>
  <si>
    <t>Tabelle 05.03: Weinbestand in Hektoliter (Stichtag 31.Juli)</t>
  </si>
  <si>
    <t xml:space="preserve">Tabelle 05.04: Ausgepflanzte Rebfläche in ha laut Bezirksweinbaukataster </t>
  </si>
  <si>
    <t xml:space="preserve">Tabelle 05.05: Ausgepflanzte Rebfläche im Burgenland in ha laut Bezirksweinbaukataster </t>
  </si>
  <si>
    <t>weiß</t>
  </si>
  <si>
    <t>rot</t>
  </si>
  <si>
    <t>rose</t>
  </si>
  <si>
    <t>Rose</t>
  </si>
  <si>
    <t>Quelle: Bezirksweinbaukataster bis 2015; ab 2016 Wein Online / LFRZ; ab 2021 Weinbaukataster neu</t>
  </si>
  <si>
    <t>Sauvignon blanc</t>
  </si>
  <si>
    <t>Sämling 88 / Scheurebe</t>
  </si>
  <si>
    <t xml:space="preserve">Quelle: Bezirksweinbaukataster bis 2015; ab 2016 Wein Online (LFRZ); ab 2021 Weinbaukataster neu </t>
  </si>
  <si>
    <t>Tabelle 05.06: Weiße und rote Rebsorten laut Bezirksweinbaukataster</t>
  </si>
  <si>
    <t>Fläche in ha</t>
  </si>
  <si>
    <t>St. Laurent</t>
  </si>
  <si>
    <t>Ripatella</t>
  </si>
  <si>
    <t>Concord</t>
  </si>
  <si>
    <t>Gemischter Satz rot</t>
  </si>
  <si>
    <t>Roter Traminer</t>
  </si>
  <si>
    <t>Sonstige Sorte rot</t>
  </si>
  <si>
    <t>Muskat bleu</t>
  </si>
  <si>
    <t>Rosenmuskateller</t>
  </si>
  <si>
    <t>Isabella</t>
  </si>
  <si>
    <t>Delaware</t>
  </si>
  <si>
    <t>Cot (Malbec)</t>
  </si>
  <si>
    <t>Zweigelt Signum RT</t>
  </si>
  <si>
    <t>Attika Seedless</t>
  </si>
  <si>
    <t>Pinot Nova</t>
  </si>
  <si>
    <t>Nero</t>
  </si>
  <si>
    <t>Roter Riesling</t>
  </si>
  <si>
    <t>Medina</t>
  </si>
  <si>
    <t>Blaufränkisch Stella RT</t>
  </si>
  <si>
    <t>Merlan</t>
  </si>
  <si>
    <t>Blaufränkisch Signum RT</t>
  </si>
  <si>
    <t>Barbera</t>
  </si>
  <si>
    <t>Zweigelt Solis RT</t>
  </si>
  <si>
    <t>Zweigelt Stella RT</t>
  </si>
  <si>
    <t>Blaufränkisch Solis RT</t>
  </si>
  <si>
    <t>Muscat de noir Eisenstadt</t>
  </si>
  <si>
    <t>Cabernet Stella RT</t>
  </si>
  <si>
    <t>Laurent Stella RT</t>
  </si>
  <si>
    <t>Dornfelder</t>
  </si>
  <si>
    <t>Merlot Stella RT</t>
  </si>
  <si>
    <t>Färbertraube</t>
  </si>
  <si>
    <t>Nebbiolo</t>
  </si>
  <si>
    <t>Sangiovese</t>
  </si>
  <si>
    <t>Othello</t>
  </si>
  <si>
    <t>Bolero</t>
  </si>
  <si>
    <t>Königliche Esther</t>
  </si>
  <si>
    <t>Clinton</t>
  </si>
  <si>
    <t>SUMME</t>
  </si>
  <si>
    <t>Gewürztraminer</t>
  </si>
  <si>
    <t>Gemischter Satz weiß</t>
  </si>
  <si>
    <t>Goldmuskateller</t>
  </si>
  <si>
    <t>Sonstige Sorte weiß</t>
  </si>
  <si>
    <t>Blütenmuskateller</t>
  </si>
  <si>
    <t>Souvignier Gris</t>
  </si>
  <si>
    <t>Gelber Traminer</t>
  </si>
  <si>
    <t>Elvira</t>
  </si>
  <si>
    <t>Donauriesling</t>
  </si>
  <si>
    <t>Sortenversuch</t>
  </si>
  <si>
    <t>Donauveltliner</t>
  </si>
  <si>
    <t>Mädchentraube</t>
  </si>
  <si>
    <t>Aromera</t>
  </si>
  <si>
    <t>Sauvignon Signum RT</t>
  </si>
  <si>
    <t>Welschriesling Stella RT</t>
  </si>
  <si>
    <t>Österreichisch Weiß</t>
  </si>
  <si>
    <t>Chenin blanc</t>
  </si>
  <si>
    <t>Veltliner Signum RT</t>
  </si>
  <si>
    <t>Veltliner Stella RT</t>
  </si>
  <si>
    <t>Palatina</t>
  </si>
  <si>
    <t>Petit Manseng</t>
  </si>
  <si>
    <t>Perlette</t>
  </si>
  <si>
    <t>Semillion</t>
  </si>
  <si>
    <t>Solaris</t>
  </si>
  <si>
    <t>Noah</t>
  </si>
  <si>
    <t>Bouvier Stella RT</t>
  </si>
  <si>
    <t>Helios</t>
  </si>
  <si>
    <t>Terez</t>
  </si>
  <si>
    <t>Romulus</t>
  </si>
  <si>
    <t>Arkadia (Nastya)</t>
  </si>
  <si>
    <t>Lakemont</t>
  </si>
  <si>
    <t>Lilla</t>
  </si>
  <si>
    <t>Evita</t>
  </si>
  <si>
    <t>Gloria Hungaria</t>
  </si>
  <si>
    <t>Amadeus</t>
  </si>
  <si>
    <t>Heunisch Weiss</t>
  </si>
  <si>
    <t>Victoria</t>
  </si>
  <si>
    <t>Vanessa</t>
  </si>
  <si>
    <t>Siegerrebe</t>
  </si>
  <si>
    <t>Katharina</t>
  </si>
  <si>
    <t>Lidi</t>
  </si>
  <si>
    <t>Rebfläche 2021</t>
  </si>
  <si>
    <t>Burgenland ²)</t>
  </si>
  <si>
    <t xml:space="preserve">Neusiedlersee-Hügelland </t>
  </si>
  <si>
    <t>Summe</t>
  </si>
  <si>
    <t>Quelle: Weinbaukataster neu; Stand 12.10.2021</t>
  </si>
  <si>
    <t>Melanzani</t>
  </si>
  <si>
    <t>Melone</t>
  </si>
  <si>
    <t>Winterzwiebel</t>
  </si>
  <si>
    <t>Bundzwiebel</t>
  </si>
  <si>
    <t>Frischkräuter</t>
  </si>
  <si>
    <t>Sonstiges Gemüse</t>
  </si>
  <si>
    <t>Süßkartoffel</t>
  </si>
  <si>
    <t>Tabelle 05_07: Gemüseanbauflächen in ha (Schätzung der Bgld. Landwirtschaftskammer)</t>
  </si>
  <si>
    <t>Quelle: STATISTIK AUSTRIA, Bundesministerium für Landwirtschaft, Regionen und Tourismus (BML). Stichtag 31.07.2021. Erstellt am 22.10.2021. –  Inkl. natürlicher Bestand (zur Reifung gelagerte, noch nicht verkäufliche Weine). – „0“ = Wert unter 0,5; „-“ = kein Weinbestand.</t>
  </si>
  <si>
    <t>Quelle: STATISTIK AUSTRIA, Ernteerhebung mit Stand vom 30.11.2021</t>
  </si>
  <si>
    <t>Quelle: Statistik Austria, BML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</si>
</sst>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%"/>
    <numFmt numFmtId="168" formatCode="#,##0.000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2" borderId="0" xfId="0" applyFont="1" applyFill="1"/>
    <xf numFmtId="9" fontId="2" fillId="0" borderId="0" xfId="1" applyFont="1"/>
    <xf numFmtId="0" fontId="2" fillId="0" borderId="0" xfId="0" applyFont="1" applyBorder="1"/>
    <xf numFmtId="3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0" fontId="2" fillId="4" borderId="0" xfId="0" applyFont="1" applyFill="1" applyBorder="1"/>
    <xf numFmtId="4" fontId="2" fillId="4" borderId="0" xfId="0" applyNumberFormat="1" applyFont="1" applyFill="1" applyBorder="1"/>
    <xf numFmtId="3" fontId="2" fillId="0" borderId="0" xfId="0" applyNumberFormat="1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4" fontId="2" fillId="2" borderId="0" xfId="0" applyNumberFormat="1" applyFont="1" applyFill="1" applyBorder="1"/>
    <xf numFmtId="164" fontId="2" fillId="0" borderId="0" xfId="0" applyNumberFormat="1" applyFont="1" applyBorder="1"/>
    <xf numFmtId="0" fontId="2" fillId="3" borderId="0" xfId="0" applyFont="1" applyFill="1" applyBorder="1" applyAlignment="1">
      <alignment wrapText="1"/>
    </xf>
    <xf numFmtId="164" fontId="2" fillId="4" borderId="0" xfId="0" applyNumberFormat="1" applyFont="1" applyFill="1" applyBorder="1"/>
    <xf numFmtId="14" fontId="2" fillId="3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165" fontId="2" fillId="0" borderId="0" xfId="2" applyNumberFormat="1" applyFont="1" applyFill="1" applyBorder="1"/>
    <xf numFmtId="165" fontId="2" fillId="4" borderId="0" xfId="2" applyNumberFormat="1" applyFont="1" applyFill="1" applyBorder="1"/>
    <xf numFmtId="0" fontId="2" fillId="3" borderId="0" xfId="0" applyFont="1" applyFill="1" applyBorder="1" applyAlignment="1">
      <alignment horizontal="center"/>
    </xf>
    <xf numFmtId="166" fontId="2" fillId="2" borderId="0" xfId="0" applyNumberFormat="1" applyFont="1" applyFill="1" applyBorder="1"/>
    <xf numFmtId="165" fontId="2" fillId="2" borderId="0" xfId="0" applyNumberFormat="1" applyFont="1" applyFill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166" fontId="2" fillId="0" borderId="0" xfId="0" applyNumberFormat="1" applyFont="1" applyBorder="1"/>
    <xf numFmtId="164" fontId="2" fillId="2" borderId="0" xfId="0" applyNumberFormat="1" applyFont="1" applyFill="1" applyBorder="1"/>
    <xf numFmtId="167" fontId="2" fillId="0" borderId="0" xfId="0" applyNumberFormat="1" applyFont="1" applyBorder="1"/>
    <xf numFmtId="167" fontId="2" fillId="4" borderId="0" xfId="0" applyNumberFormat="1" applyFont="1" applyFill="1" applyBorder="1"/>
    <xf numFmtId="167" fontId="2" fillId="2" borderId="0" xfId="0" applyNumberFormat="1" applyFont="1" applyFill="1" applyBorder="1"/>
    <xf numFmtId="167" fontId="2" fillId="0" borderId="0" xfId="0" applyNumberFormat="1" applyFont="1" applyFill="1" applyBorder="1"/>
    <xf numFmtId="167" fontId="2" fillId="3" borderId="0" xfId="0" applyNumberFormat="1" applyFont="1" applyFill="1" applyBorder="1"/>
    <xf numFmtId="166" fontId="2" fillId="4" borderId="0" xfId="0" applyNumberFormat="1" applyFont="1" applyFill="1" applyBorder="1"/>
    <xf numFmtId="166" fontId="2" fillId="0" borderId="0" xfId="0" applyNumberFormat="1" applyFont="1" applyFill="1" applyBorder="1"/>
    <xf numFmtId="166" fontId="2" fillId="3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8" fontId="2" fillId="0" borderId="0" xfId="0" applyNumberFormat="1" applyFont="1" applyBorder="1"/>
    <xf numFmtId="168" fontId="2" fillId="4" borderId="0" xfId="0" applyNumberFormat="1" applyFont="1" applyFill="1" applyBorder="1"/>
    <xf numFmtId="168" fontId="2" fillId="2" borderId="0" xfId="0" applyNumberFormat="1" applyFont="1" applyFill="1" applyBorder="1"/>
    <xf numFmtId="0" fontId="2" fillId="6" borderId="0" xfId="0" applyFont="1" applyFill="1" applyBorder="1"/>
    <xf numFmtId="0" fontId="2" fillId="5" borderId="0" xfId="0" applyFont="1" applyFill="1" applyBorder="1"/>
    <xf numFmtId="0" fontId="3" fillId="3" borderId="0" xfId="0" applyFont="1" applyFill="1" applyBorder="1"/>
    <xf numFmtId="0" fontId="3" fillId="6" borderId="0" xfId="0" applyFont="1" applyFill="1" applyBorder="1"/>
    <xf numFmtId="4" fontId="3" fillId="0" borderId="0" xfId="0" applyNumberFormat="1" applyFont="1" applyBorder="1"/>
    <xf numFmtId="0" fontId="2" fillId="7" borderId="0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3" fillId="0" borderId="0" xfId="0" applyFont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8"/>
  <sheetViews>
    <sheetView workbookViewId="0">
      <selection activeCell="B13" sqref="B13"/>
    </sheetView>
  </sheetViews>
  <sheetFormatPr baseColWidth="10" defaultRowHeight="15" x14ac:dyDescent="0.25"/>
  <cols>
    <col min="1" max="1" width="11" style="1"/>
    <col min="2" max="2" width="70.125" style="1" bestFit="1" customWidth="1"/>
    <col min="3" max="3" width="21.875" style="1" customWidth="1"/>
    <col min="4" max="4" width="44.375" style="1" bestFit="1" customWidth="1"/>
    <col min="5" max="16384" width="11" style="1"/>
  </cols>
  <sheetData>
    <row r="1" spans="1:4" x14ac:dyDescent="0.25">
      <c r="A1" s="2" t="s">
        <v>49</v>
      </c>
      <c r="B1" s="2" t="s">
        <v>50</v>
      </c>
      <c r="C1" s="2" t="s">
        <v>51</v>
      </c>
      <c r="D1" s="2" t="s">
        <v>52</v>
      </c>
    </row>
    <row r="2" spans="1:4" x14ac:dyDescent="0.25">
      <c r="A2" s="1" t="s">
        <v>201</v>
      </c>
      <c r="B2" s="1" t="s">
        <v>68</v>
      </c>
      <c r="C2" s="1" t="s">
        <v>56</v>
      </c>
      <c r="D2" s="1" t="s">
        <v>54</v>
      </c>
    </row>
    <row r="3" spans="1:4" x14ac:dyDescent="0.25">
      <c r="A3" s="1" t="s">
        <v>200</v>
      </c>
      <c r="B3" s="1" t="s">
        <v>82</v>
      </c>
      <c r="C3" s="1" t="s">
        <v>53</v>
      </c>
      <c r="D3" s="1" t="s">
        <v>54</v>
      </c>
    </row>
    <row r="4" spans="1:4" x14ac:dyDescent="0.25">
      <c r="A4" s="1" t="s">
        <v>202</v>
      </c>
      <c r="B4" s="1" t="s">
        <v>93</v>
      </c>
      <c r="C4" s="1" t="s">
        <v>56</v>
      </c>
      <c r="D4" s="1" t="s">
        <v>54</v>
      </c>
    </row>
    <row r="5" spans="1:4" x14ac:dyDescent="0.25">
      <c r="A5" s="1" t="s">
        <v>203</v>
      </c>
      <c r="B5" s="1" t="s">
        <v>194</v>
      </c>
      <c r="C5" s="1" t="s">
        <v>53</v>
      </c>
      <c r="D5" s="1" t="s">
        <v>195</v>
      </c>
    </row>
    <row r="6" spans="1:4" x14ac:dyDescent="0.25">
      <c r="A6" s="1" t="s">
        <v>204</v>
      </c>
      <c r="B6" s="1" t="s">
        <v>196</v>
      </c>
      <c r="C6" s="1" t="s">
        <v>53</v>
      </c>
      <c r="D6" s="1" t="s">
        <v>195</v>
      </c>
    </row>
    <row r="7" spans="1:4" x14ac:dyDescent="0.25">
      <c r="A7" s="1" t="s">
        <v>205</v>
      </c>
      <c r="B7" s="1" t="s">
        <v>197</v>
      </c>
      <c r="C7" s="1" t="s">
        <v>53</v>
      </c>
      <c r="D7" s="1" t="s">
        <v>195</v>
      </c>
    </row>
    <row r="8" spans="1:4" x14ac:dyDescent="0.25">
      <c r="A8" s="1" t="s">
        <v>206</v>
      </c>
      <c r="B8" s="1" t="s">
        <v>198</v>
      </c>
      <c r="C8" s="1" t="s">
        <v>53</v>
      </c>
      <c r="D8" s="1" t="s">
        <v>199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48"/>
  <sheetViews>
    <sheetView zoomScale="90" zoomScaleNormal="90" workbookViewId="0">
      <pane ySplit="1875" topLeftCell="A25" activePane="bottomLeft"/>
      <selection activeCell="J1" sqref="J1:U1048576"/>
      <selection pane="bottomLeft" activeCell="A49" sqref="A49"/>
    </sheetView>
  </sheetViews>
  <sheetFormatPr baseColWidth="10" defaultRowHeight="15" x14ac:dyDescent="0.25"/>
  <cols>
    <col min="1" max="16384" width="11" style="1"/>
  </cols>
  <sheetData>
    <row r="1" spans="1:9" x14ac:dyDescent="0.25">
      <c r="A1" s="1" t="s">
        <v>220</v>
      </c>
    </row>
    <row r="3" spans="1:9" x14ac:dyDescent="0.25">
      <c r="A3" s="62" t="s">
        <v>57</v>
      </c>
      <c r="B3" s="63" t="s">
        <v>217</v>
      </c>
      <c r="C3" s="55" t="s">
        <v>58</v>
      </c>
      <c r="D3" s="64" t="s">
        <v>59</v>
      </c>
      <c r="E3" s="65"/>
      <c r="F3" s="65"/>
      <c r="G3" s="65" t="s">
        <v>60</v>
      </c>
      <c r="H3" s="65"/>
    </row>
    <row r="4" spans="1:9" x14ac:dyDescent="0.25">
      <c r="A4" s="62"/>
      <c r="B4" s="63"/>
      <c r="C4" s="56" t="s">
        <v>61</v>
      </c>
      <c r="D4" s="54" t="s">
        <v>62</v>
      </c>
      <c r="E4" s="54" t="s">
        <v>63</v>
      </c>
      <c r="F4" s="54" t="s">
        <v>216</v>
      </c>
      <c r="G4" s="54" t="s">
        <v>63</v>
      </c>
      <c r="H4" s="54" t="s">
        <v>64</v>
      </c>
    </row>
    <row r="5" spans="1:9" x14ac:dyDescent="0.25">
      <c r="A5" s="62"/>
      <c r="B5" s="63"/>
      <c r="C5" s="57"/>
      <c r="D5" s="66" t="s">
        <v>65</v>
      </c>
      <c r="E5" s="67"/>
      <c r="F5" s="64"/>
      <c r="G5" s="54" t="s">
        <v>66</v>
      </c>
      <c r="H5" s="54" t="s">
        <v>66</v>
      </c>
    </row>
    <row r="6" spans="1:9" x14ac:dyDescent="0.25">
      <c r="A6" s="8" t="s">
        <v>55</v>
      </c>
      <c r="B6" s="8"/>
      <c r="C6" s="8"/>
      <c r="D6" s="8"/>
      <c r="E6" s="8"/>
      <c r="F6" s="8"/>
      <c r="G6" s="8"/>
      <c r="H6" s="8"/>
    </row>
    <row r="7" spans="1:9" x14ac:dyDescent="0.25">
      <c r="A7" s="8">
        <v>1990</v>
      </c>
      <c r="B7" s="5">
        <v>54942</v>
      </c>
      <c r="C7" s="32">
        <v>57.6</v>
      </c>
      <c r="D7" s="17">
        <v>3166.3</v>
      </c>
      <c r="E7" s="17">
        <v>2562.6999999999998</v>
      </c>
      <c r="F7" s="17">
        <v>603.6</v>
      </c>
      <c r="G7" s="34">
        <v>0.80900000000000005</v>
      </c>
      <c r="H7" s="34">
        <v>0.191</v>
      </c>
      <c r="I7" s="3"/>
    </row>
    <row r="8" spans="1:9" x14ac:dyDescent="0.25">
      <c r="A8" s="8">
        <v>2000</v>
      </c>
      <c r="B8" s="10">
        <v>46534</v>
      </c>
      <c r="C8" s="39">
        <v>50.3</v>
      </c>
      <c r="D8" s="19">
        <v>2338.4</v>
      </c>
      <c r="E8" s="19">
        <v>1664</v>
      </c>
      <c r="F8" s="19">
        <v>674.5</v>
      </c>
      <c r="G8" s="35">
        <v>0.71199999999999997</v>
      </c>
      <c r="H8" s="35">
        <v>0.28799999999999998</v>
      </c>
    </row>
    <row r="9" spans="1:9" x14ac:dyDescent="0.25">
      <c r="A9" s="8">
        <v>2005</v>
      </c>
      <c r="B9" s="5">
        <v>45733</v>
      </c>
      <c r="C9" s="32">
        <v>49.5</v>
      </c>
      <c r="D9" s="17">
        <v>2264</v>
      </c>
      <c r="E9" s="17">
        <v>1450.1</v>
      </c>
      <c r="F9" s="17">
        <v>814</v>
      </c>
      <c r="G9" s="34">
        <v>0.64</v>
      </c>
      <c r="H9" s="34">
        <v>0.36</v>
      </c>
    </row>
    <row r="10" spans="1:9" x14ac:dyDescent="0.25">
      <c r="A10" s="8">
        <v>2006</v>
      </c>
      <c r="B10" s="10">
        <v>43949</v>
      </c>
      <c r="C10" s="39">
        <v>51.3</v>
      </c>
      <c r="D10" s="19">
        <v>2256.3000000000002</v>
      </c>
      <c r="E10" s="19">
        <v>1353.8</v>
      </c>
      <c r="F10" s="19">
        <v>902.5</v>
      </c>
      <c r="G10" s="35">
        <v>0.6</v>
      </c>
      <c r="H10" s="35">
        <v>0.4</v>
      </c>
    </row>
    <row r="11" spans="1:9" x14ac:dyDescent="0.25">
      <c r="A11" s="8">
        <v>2007</v>
      </c>
      <c r="B11" s="5">
        <v>44202</v>
      </c>
      <c r="C11" s="32">
        <v>59.5</v>
      </c>
      <c r="D11" s="17">
        <v>2628</v>
      </c>
      <c r="E11" s="17">
        <v>1583.2</v>
      </c>
      <c r="F11" s="17">
        <v>1044.8</v>
      </c>
      <c r="G11" s="34">
        <v>0.60199999999999998</v>
      </c>
      <c r="H11" s="34">
        <v>0.39800000000000002</v>
      </c>
    </row>
    <row r="12" spans="1:9" x14ac:dyDescent="0.25">
      <c r="A12" s="8">
        <v>2008</v>
      </c>
      <c r="B12" s="10">
        <v>45622</v>
      </c>
      <c r="C12" s="39">
        <v>65.599999999999994</v>
      </c>
      <c r="D12" s="19">
        <v>2993.7</v>
      </c>
      <c r="E12" s="19">
        <v>1954.1</v>
      </c>
      <c r="F12" s="19">
        <v>1039.5999999999999</v>
      </c>
      <c r="G12" s="35">
        <v>0.65300000000000002</v>
      </c>
      <c r="H12" s="35">
        <v>0.34699999999999998</v>
      </c>
    </row>
    <row r="13" spans="1:9" x14ac:dyDescent="0.25">
      <c r="A13" s="8">
        <v>2009</v>
      </c>
      <c r="B13" s="5">
        <v>45098</v>
      </c>
      <c r="C13" s="32">
        <v>52.1</v>
      </c>
      <c r="D13" s="17">
        <v>2351.9</v>
      </c>
      <c r="E13" s="17">
        <v>1437.1</v>
      </c>
      <c r="F13" s="17">
        <v>914.8</v>
      </c>
      <c r="G13" s="34">
        <v>0.61099999999999999</v>
      </c>
      <c r="H13" s="34">
        <v>0.38900000000000001</v>
      </c>
    </row>
    <row r="14" spans="1:9" x14ac:dyDescent="0.25">
      <c r="A14" s="8">
        <v>2010</v>
      </c>
      <c r="B14" s="10">
        <v>43663</v>
      </c>
      <c r="C14" s="39">
        <v>39.799999999999997</v>
      </c>
      <c r="D14" s="19">
        <v>1737.5</v>
      </c>
      <c r="E14" s="19">
        <v>1064.7</v>
      </c>
      <c r="F14" s="19">
        <v>672.7</v>
      </c>
      <c r="G14" s="35">
        <v>0.61299999999999999</v>
      </c>
      <c r="H14" s="35">
        <v>0.38700000000000001</v>
      </c>
    </row>
    <row r="15" spans="1:9" x14ac:dyDescent="0.25">
      <c r="A15" s="8">
        <v>2011</v>
      </c>
      <c r="B15" s="5">
        <v>43839</v>
      </c>
      <c r="C15" s="32">
        <v>64.2</v>
      </c>
      <c r="D15" s="17">
        <v>2814.8</v>
      </c>
      <c r="E15" s="17">
        <v>1850.4</v>
      </c>
      <c r="F15" s="17">
        <v>964.4</v>
      </c>
      <c r="G15" s="34">
        <v>0.65700000000000003</v>
      </c>
      <c r="H15" s="34">
        <v>0.34300000000000003</v>
      </c>
    </row>
    <row r="16" spans="1:9" x14ac:dyDescent="0.25">
      <c r="A16" s="8">
        <v>2012</v>
      </c>
      <c r="B16" s="10">
        <v>43615</v>
      </c>
      <c r="C16" s="39">
        <v>49.4</v>
      </c>
      <c r="D16" s="19">
        <v>2154.8000000000002</v>
      </c>
      <c r="E16" s="19">
        <v>1352</v>
      </c>
      <c r="F16" s="19">
        <v>802.8</v>
      </c>
      <c r="G16" s="35">
        <v>0.628</v>
      </c>
      <c r="H16" s="35">
        <v>0.372</v>
      </c>
    </row>
    <row r="17" spans="1:8" x14ac:dyDescent="0.25">
      <c r="A17" s="8">
        <v>2013</v>
      </c>
      <c r="B17" s="5">
        <v>43995</v>
      </c>
      <c r="C17" s="32">
        <v>54.4</v>
      </c>
      <c r="D17" s="17">
        <v>2392</v>
      </c>
      <c r="E17" s="17">
        <v>1482.1</v>
      </c>
      <c r="F17" s="17">
        <v>909.9</v>
      </c>
      <c r="G17" s="34">
        <v>0.62</v>
      </c>
      <c r="H17" s="34">
        <v>0.38</v>
      </c>
    </row>
    <row r="18" spans="1:8" x14ac:dyDescent="0.25">
      <c r="A18" s="8">
        <v>2014</v>
      </c>
      <c r="B18" s="10">
        <v>44786</v>
      </c>
      <c r="C18" s="39">
        <v>44.6</v>
      </c>
      <c r="D18" s="19">
        <v>1998.7</v>
      </c>
      <c r="E18" s="19">
        <v>1354.9</v>
      </c>
      <c r="F18" s="19">
        <v>643.79999999999995</v>
      </c>
      <c r="G18" s="35">
        <v>0.67800000000000005</v>
      </c>
      <c r="H18" s="35">
        <v>0.32200000000000001</v>
      </c>
    </row>
    <row r="19" spans="1:8" x14ac:dyDescent="0.25">
      <c r="A19" s="8">
        <v>2015</v>
      </c>
      <c r="B19" s="5">
        <v>43777</v>
      </c>
      <c r="C19" s="32">
        <v>51.8</v>
      </c>
      <c r="D19" s="17">
        <v>2268.4</v>
      </c>
      <c r="E19" s="17">
        <v>1468.7</v>
      </c>
      <c r="F19" s="17">
        <v>799.7</v>
      </c>
      <c r="G19" s="34">
        <v>0.64700000000000002</v>
      </c>
      <c r="H19" s="34">
        <v>0.35299999999999998</v>
      </c>
    </row>
    <row r="20" spans="1:8" x14ac:dyDescent="0.25">
      <c r="A20" s="8">
        <v>2016</v>
      </c>
      <c r="B20" s="10">
        <v>46487</v>
      </c>
      <c r="C20" s="39">
        <v>42</v>
      </c>
      <c r="D20" s="19">
        <v>1952.5</v>
      </c>
      <c r="E20" s="19">
        <v>1404.8</v>
      </c>
      <c r="F20" s="19">
        <v>547.70000000000005</v>
      </c>
      <c r="G20" s="35">
        <v>0.71899999999999997</v>
      </c>
      <c r="H20" s="35">
        <v>0.28100000000000003</v>
      </c>
    </row>
    <row r="21" spans="1:8" x14ac:dyDescent="0.25">
      <c r="A21" s="8">
        <v>2017</v>
      </c>
      <c r="B21" s="5">
        <v>48055</v>
      </c>
      <c r="C21" s="32">
        <v>51.7</v>
      </c>
      <c r="D21" s="17">
        <v>2485.6999999999998</v>
      </c>
      <c r="E21" s="17">
        <v>1649.01</v>
      </c>
      <c r="F21" s="17">
        <v>836.69</v>
      </c>
      <c r="G21" s="34">
        <v>0.66339864022207029</v>
      </c>
      <c r="H21" s="34">
        <v>0.33660135977792977</v>
      </c>
    </row>
    <row r="22" spans="1:8" x14ac:dyDescent="0.25">
      <c r="A22" s="8">
        <v>2018</v>
      </c>
      <c r="B22" s="10">
        <v>48645</v>
      </c>
      <c r="C22" s="39">
        <v>56.6</v>
      </c>
      <c r="D22" s="19">
        <v>2753.48</v>
      </c>
      <c r="E22" s="19">
        <v>1861.05</v>
      </c>
      <c r="F22" s="19">
        <v>892.44</v>
      </c>
      <c r="G22" s="35">
        <f>E22/D22</f>
        <v>0.67589014628760691</v>
      </c>
      <c r="H22" s="35">
        <f>F22/D22</f>
        <v>0.32411348548019236</v>
      </c>
    </row>
    <row r="23" spans="1:8" x14ac:dyDescent="0.25">
      <c r="A23" s="8">
        <v>2019</v>
      </c>
      <c r="B23" s="5">
        <v>48720</v>
      </c>
      <c r="C23" s="32">
        <v>47.7</v>
      </c>
      <c r="D23" s="17">
        <v>2324.4</v>
      </c>
      <c r="E23" s="17">
        <v>1624.4</v>
      </c>
      <c r="F23" s="17">
        <v>700</v>
      </c>
      <c r="G23" s="34">
        <v>0.69899999999999995</v>
      </c>
      <c r="H23" s="34">
        <v>0.30099999999999999</v>
      </c>
    </row>
    <row r="24" spans="1:8" x14ac:dyDescent="0.25">
      <c r="A24" s="8">
        <v>2020</v>
      </c>
      <c r="B24" s="10">
        <v>46164</v>
      </c>
      <c r="C24" s="39">
        <v>52</v>
      </c>
      <c r="D24" s="19">
        <f>E24+F24</f>
        <v>2398.5</v>
      </c>
      <c r="E24" s="19">
        <v>1646.9</v>
      </c>
      <c r="F24" s="19">
        <v>751.6</v>
      </c>
      <c r="G24" s="35">
        <f>E24/D24</f>
        <v>0.68663748175943307</v>
      </c>
      <c r="H24" s="35">
        <f>F24/D24</f>
        <v>0.31336251824056705</v>
      </c>
    </row>
    <row r="25" spans="1:8" x14ac:dyDescent="0.25">
      <c r="A25" s="14">
        <v>2021</v>
      </c>
      <c r="B25" s="15">
        <v>42835</v>
      </c>
      <c r="C25" s="27">
        <f>(D25/B25)*1000</f>
        <v>57.43609198085678</v>
      </c>
      <c r="D25" s="33">
        <v>2460.2750000000001</v>
      </c>
      <c r="E25" s="33">
        <v>1730.4680000000001</v>
      </c>
      <c r="F25" s="33">
        <v>729.80610000000001</v>
      </c>
      <c r="G25" s="36">
        <f>E25/D25*100</f>
        <v>70.336364837264128</v>
      </c>
      <c r="H25" s="36">
        <f>F25/D25*100</f>
        <v>29.663598581459389</v>
      </c>
    </row>
    <row r="26" spans="1:8" x14ac:dyDescent="0.25">
      <c r="A26" s="7"/>
      <c r="B26" s="13"/>
      <c r="C26" s="40"/>
      <c r="D26" s="31"/>
      <c r="E26" s="31"/>
      <c r="F26" s="7"/>
      <c r="G26" s="37"/>
    </row>
    <row r="27" spans="1:8" x14ac:dyDescent="0.25">
      <c r="A27" s="8" t="s">
        <v>67</v>
      </c>
      <c r="B27" s="8"/>
      <c r="C27" s="41"/>
      <c r="D27" s="8"/>
      <c r="E27" s="8"/>
      <c r="F27" s="8"/>
      <c r="G27" s="38"/>
      <c r="H27" s="38"/>
    </row>
    <row r="28" spans="1:8" x14ac:dyDescent="0.25">
      <c r="A28" s="8">
        <v>2004</v>
      </c>
      <c r="B28" s="5">
        <v>12819</v>
      </c>
      <c r="C28" s="32">
        <v>63.9</v>
      </c>
      <c r="D28" s="32">
        <v>819.8</v>
      </c>
      <c r="E28" s="32">
        <v>387.4</v>
      </c>
      <c r="F28" s="32">
        <v>432.4</v>
      </c>
      <c r="G28" s="34">
        <v>0.47299999999999998</v>
      </c>
      <c r="H28" s="34">
        <v>0.52700000000000002</v>
      </c>
    </row>
    <row r="29" spans="1:8" x14ac:dyDescent="0.25">
      <c r="A29" s="8">
        <v>2005</v>
      </c>
      <c r="B29" s="10">
        <v>13812</v>
      </c>
      <c r="C29" s="39">
        <v>50</v>
      </c>
      <c r="D29" s="39">
        <v>690.1</v>
      </c>
      <c r="E29" s="39">
        <v>293.3</v>
      </c>
      <c r="F29" s="39">
        <v>396.7</v>
      </c>
      <c r="G29" s="35">
        <v>0.42499999999999999</v>
      </c>
      <c r="H29" s="35">
        <v>0.57499999999999996</v>
      </c>
    </row>
    <row r="30" spans="1:8" x14ac:dyDescent="0.25">
      <c r="A30" s="8">
        <v>2006</v>
      </c>
      <c r="B30" s="5">
        <v>12981</v>
      </c>
      <c r="C30" s="32">
        <v>59</v>
      </c>
      <c r="D30" s="32">
        <v>765.2</v>
      </c>
      <c r="E30" s="32">
        <v>332.6</v>
      </c>
      <c r="F30" s="32">
        <v>432.7</v>
      </c>
      <c r="G30" s="34">
        <v>0.435</v>
      </c>
      <c r="H30" s="34">
        <v>0.56499999999999995</v>
      </c>
    </row>
    <row r="31" spans="1:8" x14ac:dyDescent="0.25">
      <c r="A31" s="8">
        <v>2007</v>
      </c>
      <c r="B31" s="10">
        <v>13220</v>
      </c>
      <c r="C31" s="39">
        <v>60.3</v>
      </c>
      <c r="D31" s="39">
        <v>797.4</v>
      </c>
      <c r="E31" s="39">
        <v>315</v>
      </c>
      <c r="F31" s="39">
        <v>482.4</v>
      </c>
      <c r="G31" s="35">
        <v>0.39500000000000002</v>
      </c>
      <c r="H31" s="35">
        <v>0.60499999999999998</v>
      </c>
    </row>
    <row r="32" spans="1:8" x14ac:dyDescent="0.25">
      <c r="A32" s="8">
        <v>2008</v>
      </c>
      <c r="B32" s="5">
        <v>13247</v>
      </c>
      <c r="C32" s="32">
        <v>60.2</v>
      </c>
      <c r="D32" s="32">
        <v>797</v>
      </c>
      <c r="E32" s="32">
        <v>353.9</v>
      </c>
      <c r="F32" s="32">
        <v>443.1</v>
      </c>
      <c r="G32" s="34">
        <v>0.44400000000000001</v>
      </c>
      <c r="H32" s="34">
        <v>0.55600000000000005</v>
      </c>
    </row>
    <row r="33" spans="1:8" x14ac:dyDescent="0.25">
      <c r="A33" s="8">
        <v>2009</v>
      </c>
      <c r="B33" s="10">
        <v>13720</v>
      </c>
      <c r="C33" s="39">
        <v>51.7</v>
      </c>
      <c r="D33" s="39">
        <v>709.6</v>
      </c>
      <c r="E33" s="39">
        <v>294</v>
      </c>
      <c r="F33" s="39">
        <v>415.6</v>
      </c>
      <c r="G33" s="35">
        <v>0.41399999999999998</v>
      </c>
      <c r="H33" s="35">
        <v>0.58599999999999997</v>
      </c>
    </row>
    <row r="34" spans="1:8" x14ac:dyDescent="0.25">
      <c r="A34" s="8">
        <v>2010</v>
      </c>
      <c r="B34" s="5">
        <v>13201</v>
      </c>
      <c r="C34" s="32">
        <v>35.200000000000003</v>
      </c>
      <c r="D34" s="32">
        <v>464.3</v>
      </c>
      <c r="E34" s="32">
        <v>189.8</v>
      </c>
      <c r="F34" s="32">
        <v>274.5</v>
      </c>
      <c r="G34" s="34">
        <v>0.40899999999999997</v>
      </c>
      <c r="H34" s="34">
        <v>0.59099999999999997</v>
      </c>
    </row>
    <row r="35" spans="1:8" x14ac:dyDescent="0.25">
      <c r="A35" s="8">
        <v>2011</v>
      </c>
      <c r="B35" s="10">
        <v>13275</v>
      </c>
      <c r="C35" s="39">
        <v>52.3</v>
      </c>
      <c r="D35" s="39">
        <v>694.1</v>
      </c>
      <c r="E35" s="39">
        <v>288</v>
      </c>
      <c r="F35" s="39">
        <v>406.1</v>
      </c>
      <c r="G35" s="35">
        <v>0.41499999999999998</v>
      </c>
      <c r="H35" s="35">
        <v>0.58499999999999996</v>
      </c>
    </row>
    <row r="36" spans="1:8" x14ac:dyDescent="0.25">
      <c r="A36" s="8">
        <v>2012</v>
      </c>
      <c r="B36" s="5">
        <v>12928</v>
      </c>
      <c r="C36" s="32">
        <v>53</v>
      </c>
      <c r="D36" s="32">
        <v>685.4</v>
      </c>
      <c r="E36" s="32">
        <v>292.7</v>
      </c>
      <c r="F36" s="32">
        <v>392.7</v>
      </c>
      <c r="G36" s="34">
        <v>0.42699999999999999</v>
      </c>
      <c r="H36" s="34">
        <v>0.57299999999999995</v>
      </c>
    </row>
    <row r="37" spans="1:8" x14ac:dyDescent="0.25">
      <c r="A37" s="8">
        <v>2013</v>
      </c>
      <c r="B37" s="10">
        <v>12430</v>
      </c>
      <c r="C37" s="39">
        <v>55.9</v>
      </c>
      <c r="D37" s="39">
        <v>695.2</v>
      </c>
      <c r="E37" s="39">
        <v>286.5</v>
      </c>
      <c r="F37" s="39">
        <v>408.8</v>
      </c>
      <c r="G37" s="35">
        <v>0.41199999999999998</v>
      </c>
      <c r="H37" s="35">
        <v>0.58799999999999997</v>
      </c>
    </row>
    <row r="38" spans="1:8" x14ac:dyDescent="0.25">
      <c r="A38" s="8">
        <v>2014</v>
      </c>
      <c r="B38" s="13">
        <v>12828</v>
      </c>
      <c r="C38" s="40">
        <v>40</v>
      </c>
      <c r="D38" s="32">
        <v>513.70000000000005</v>
      </c>
      <c r="E38" s="32">
        <v>210.3</v>
      </c>
      <c r="F38" s="32">
        <v>303.39999999999998</v>
      </c>
      <c r="G38" s="34">
        <v>0.40899999999999997</v>
      </c>
      <c r="H38" s="34">
        <v>0.59099999999999997</v>
      </c>
    </row>
    <row r="39" spans="1:8" x14ac:dyDescent="0.25">
      <c r="A39" s="8">
        <v>2015</v>
      </c>
      <c r="B39" s="10">
        <v>11585</v>
      </c>
      <c r="C39" s="39">
        <v>57.5</v>
      </c>
      <c r="D39" s="39">
        <v>666.3</v>
      </c>
      <c r="E39" s="39">
        <v>276.7</v>
      </c>
      <c r="F39" s="39">
        <v>389.6</v>
      </c>
      <c r="G39" s="35">
        <v>0.41499999999999998</v>
      </c>
      <c r="H39" s="35">
        <v>0.58499999999999996</v>
      </c>
    </row>
    <row r="40" spans="1:8" x14ac:dyDescent="0.25">
      <c r="A40" s="8">
        <v>2016</v>
      </c>
      <c r="B40" s="5">
        <v>12406</v>
      </c>
      <c r="C40" s="32">
        <v>26.5</v>
      </c>
      <c r="D40" s="32">
        <v>328.4</v>
      </c>
      <c r="E40" s="32">
        <v>139.19999999999999</v>
      </c>
      <c r="F40" s="32">
        <v>189.2</v>
      </c>
      <c r="G40" s="34">
        <v>0.42399999999999999</v>
      </c>
      <c r="H40" s="34">
        <v>0.57599999999999996</v>
      </c>
    </row>
    <row r="41" spans="1:8" x14ac:dyDescent="0.25">
      <c r="A41" s="8">
        <v>2017</v>
      </c>
      <c r="B41" s="10">
        <v>13267</v>
      </c>
      <c r="C41" s="39">
        <v>55.1</v>
      </c>
      <c r="D41" s="39">
        <v>731</v>
      </c>
      <c r="E41" s="39">
        <v>308.2</v>
      </c>
      <c r="F41" s="39">
        <v>422.8</v>
      </c>
      <c r="G41" s="35">
        <v>0.42161422708618329</v>
      </c>
      <c r="H41" s="35">
        <v>0.57838577291381665</v>
      </c>
    </row>
    <row r="42" spans="1:8" x14ac:dyDescent="0.25">
      <c r="A42" s="8">
        <v>2018</v>
      </c>
      <c r="B42" s="5">
        <v>13692</v>
      </c>
      <c r="C42" s="32">
        <v>57.3</v>
      </c>
      <c r="D42" s="32">
        <v>784.9</v>
      </c>
      <c r="E42" s="32">
        <v>355.9</v>
      </c>
      <c r="F42" s="32">
        <v>429</v>
      </c>
      <c r="G42" s="34">
        <f>E42/D42</f>
        <v>0.4534335584150847</v>
      </c>
      <c r="H42" s="34">
        <f>F42/D42</f>
        <v>0.5465664415849153</v>
      </c>
    </row>
    <row r="43" spans="1:8" x14ac:dyDescent="0.25">
      <c r="A43" s="8">
        <v>2019</v>
      </c>
      <c r="B43" s="10">
        <v>13834</v>
      </c>
      <c r="C43" s="39">
        <v>40.9</v>
      </c>
      <c r="D43" s="39">
        <v>566.5</v>
      </c>
      <c r="E43" s="39">
        <v>253.5</v>
      </c>
      <c r="F43" s="39">
        <v>313</v>
      </c>
      <c r="G43" s="35">
        <v>0.44700000000000001</v>
      </c>
      <c r="H43" s="35">
        <v>0.55300000000000005</v>
      </c>
    </row>
    <row r="44" spans="1:8" x14ac:dyDescent="0.25">
      <c r="A44" s="8">
        <v>2020</v>
      </c>
      <c r="B44" s="5">
        <v>12473</v>
      </c>
      <c r="C44" s="32">
        <v>49.6</v>
      </c>
      <c r="D44" s="32">
        <v>618.1</v>
      </c>
      <c r="E44" s="32">
        <v>262.8</v>
      </c>
      <c r="F44" s="32">
        <v>355.3</v>
      </c>
      <c r="G44" s="34">
        <v>0.42517392007765736</v>
      </c>
      <c r="H44" s="34">
        <v>0.57482607992234269</v>
      </c>
    </row>
    <row r="45" spans="1:8" x14ac:dyDescent="0.25">
      <c r="A45" s="14">
        <v>2021</v>
      </c>
      <c r="B45" s="15">
        <v>11447.255700000002</v>
      </c>
      <c r="C45" s="27">
        <v>50.865185094100745</v>
      </c>
      <c r="D45" s="27">
        <v>582.26677999999993</v>
      </c>
      <c r="E45" s="27">
        <v>247.32047</v>
      </c>
      <c r="F45" s="27">
        <v>334.94630999999998</v>
      </c>
      <c r="G45" s="36">
        <v>0.42499999999999999</v>
      </c>
      <c r="H45" s="36">
        <v>0.57499999999999996</v>
      </c>
    </row>
    <row r="46" spans="1:8" x14ac:dyDescent="0.25">
      <c r="A46" s="1" t="s">
        <v>214</v>
      </c>
    </row>
    <row r="47" spans="1:8" x14ac:dyDescent="0.25">
      <c r="A47" s="1" t="s">
        <v>215</v>
      </c>
    </row>
    <row r="48" spans="1:8" x14ac:dyDescent="0.25">
      <c r="A48" s="1" t="s">
        <v>327</v>
      </c>
    </row>
  </sheetData>
  <mergeCells count="5">
    <mergeCell ref="A3:A5"/>
    <mergeCell ref="B3:B5"/>
    <mergeCell ref="D3:F3"/>
    <mergeCell ref="G3:H3"/>
    <mergeCell ref="D5:F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69"/>
  <sheetViews>
    <sheetView topLeftCell="A34" zoomScale="85" zoomScaleNormal="85" workbookViewId="0">
      <selection activeCell="A69" sqref="A69"/>
    </sheetView>
  </sheetViews>
  <sheetFormatPr baseColWidth="10" defaultRowHeight="15" x14ac:dyDescent="0.25"/>
  <cols>
    <col min="1" max="1" width="29" style="1" customWidth="1"/>
    <col min="2" max="2" width="13.375" style="1" customWidth="1"/>
    <col min="3" max="4" width="11" style="1"/>
    <col min="5" max="5" width="13" style="1" customWidth="1"/>
    <col min="6" max="7" width="11" style="1"/>
    <col min="8" max="8" width="13.625" style="1" customWidth="1"/>
    <col min="9" max="16384" width="11" style="1"/>
  </cols>
  <sheetData>
    <row r="1" spans="1:10" x14ac:dyDescent="0.25">
      <c r="A1" s="1" t="s">
        <v>221</v>
      </c>
    </row>
    <row r="3" spans="1:10" x14ac:dyDescent="0.25">
      <c r="A3" s="68">
        <v>2016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69" t="s">
        <v>69</v>
      </c>
      <c r="B4" s="68" t="s">
        <v>70</v>
      </c>
      <c r="C4" s="68"/>
      <c r="D4" s="68"/>
      <c r="E4" s="68" t="s">
        <v>71</v>
      </c>
      <c r="F4" s="68"/>
      <c r="G4" s="68"/>
      <c r="H4" s="68" t="s">
        <v>72</v>
      </c>
      <c r="I4" s="68"/>
      <c r="J4" s="68"/>
    </row>
    <row r="5" spans="1:10" x14ac:dyDescent="0.25">
      <c r="A5" s="69"/>
      <c r="B5" s="69" t="s">
        <v>73</v>
      </c>
      <c r="C5" s="68" t="s">
        <v>74</v>
      </c>
      <c r="D5" s="68"/>
      <c r="E5" s="70" t="s">
        <v>75</v>
      </c>
      <c r="F5" s="68" t="s">
        <v>74</v>
      </c>
      <c r="G5" s="68"/>
      <c r="H5" s="70" t="s">
        <v>76</v>
      </c>
      <c r="I5" s="68" t="s">
        <v>74</v>
      </c>
      <c r="J5" s="68"/>
    </row>
    <row r="6" spans="1:10" x14ac:dyDescent="0.25">
      <c r="A6" s="69"/>
      <c r="B6" s="69"/>
      <c r="C6" s="30" t="s">
        <v>207</v>
      </c>
      <c r="D6" s="9" t="s">
        <v>77</v>
      </c>
      <c r="E6" s="70"/>
      <c r="F6" s="30" t="s">
        <v>207</v>
      </c>
      <c r="G6" s="9" t="s">
        <v>77</v>
      </c>
      <c r="H6" s="70"/>
      <c r="I6" s="30" t="s">
        <v>207</v>
      </c>
      <c r="J6" s="9" t="s">
        <v>77</v>
      </c>
    </row>
    <row r="7" spans="1:10" x14ac:dyDescent="0.25">
      <c r="A7" s="8" t="s">
        <v>67</v>
      </c>
      <c r="B7" s="5">
        <v>5315</v>
      </c>
      <c r="C7" s="5">
        <v>139198</v>
      </c>
      <c r="D7" s="17">
        <v>26.2</v>
      </c>
      <c r="E7" s="5">
        <v>7092</v>
      </c>
      <c r="F7" s="5">
        <v>189238</v>
      </c>
      <c r="G7" s="17">
        <v>26.7</v>
      </c>
      <c r="H7" s="5">
        <v>12406</v>
      </c>
      <c r="I7" s="5">
        <v>328436</v>
      </c>
      <c r="J7" s="17">
        <v>26.5</v>
      </c>
    </row>
    <row r="8" spans="1:10" x14ac:dyDescent="0.25">
      <c r="A8" s="8" t="s">
        <v>78</v>
      </c>
      <c r="B8" s="10">
        <v>3535</v>
      </c>
      <c r="C8" s="10">
        <v>83194</v>
      </c>
      <c r="D8" s="19">
        <v>23.5</v>
      </c>
      <c r="E8" s="10">
        <v>3569</v>
      </c>
      <c r="F8" s="10">
        <v>87449</v>
      </c>
      <c r="G8" s="19">
        <v>24.5</v>
      </c>
      <c r="H8" s="10">
        <v>7104</v>
      </c>
      <c r="I8" s="10">
        <v>170644</v>
      </c>
      <c r="J8" s="19">
        <v>24</v>
      </c>
    </row>
    <row r="9" spans="1:10" x14ac:dyDescent="0.25">
      <c r="A9" s="18" t="s">
        <v>81</v>
      </c>
      <c r="B9" s="5">
        <v>1462</v>
      </c>
      <c r="C9" s="5">
        <v>49462</v>
      </c>
      <c r="D9" s="17">
        <v>33.799999999999997</v>
      </c>
      <c r="E9" s="5">
        <v>1432</v>
      </c>
      <c r="F9" s="5">
        <v>30647</v>
      </c>
      <c r="G9" s="17">
        <v>21.4</v>
      </c>
      <c r="H9" s="5">
        <v>2894</v>
      </c>
      <c r="I9" s="5">
        <v>80110</v>
      </c>
      <c r="J9" s="17">
        <v>27.7</v>
      </c>
    </row>
    <row r="10" spans="1:10" x14ac:dyDescent="0.25">
      <c r="A10" s="8" t="s">
        <v>79</v>
      </c>
      <c r="B10" s="10">
        <v>135</v>
      </c>
      <c r="C10" s="10">
        <v>4146</v>
      </c>
      <c r="D10" s="19">
        <v>30.7</v>
      </c>
      <c r="E10" s="10">
        <v>1821</v>
      </c>
      <c r="F10" s="10">
        <v>66183</v>
      </c>
      <c r="G10" s="19">
        <v>36.299999999999997</v>
      </c>
      <c r="H10" s="10">
        <v>1956</v>
      </c>
      <c r="I10" s="10">
        <v>70329</v>
      </c>
      <c r="J10" s="19">
        <v>35.9</v>
      </c>
    </row>
    <row r="11" spans="1:10" x14ac:dyDescent="0.25">
      <c r="A11" s="8" t="s">
        <v>80</v>
      </c>
      <c r="B11" s="5">
        <v>182</v>
      </c>
      <c r="C11" s="5">
        <v>2396</v>
      </c>
      <c r="D11" s="17">
        <v>13.2</v>
      </c>
      <c r="E11" s="5">
        <v>270</v>
      </c>
      <c r="F11" s="5">
        <v>4958</v>
      </c>
      <c r="G11" s="17">
        <v>18.399999999999999</v>
      </c>
      <c r="H11" s="5">
        <v>452</v>
      </c>
      <c r="I11" s="5">
        <v>7354</v>
      </c>
      <c r="J11" s="17">
        <v>16.3</v>
      </c>
    </row>
    <row r="12" spans="1:10" x14ac:dyDescent="0.25">
      <c r="A12" s="4"/>
      <c r="B12" s="5"/>
      <c r="C12" s="5"/>
      <c r="D12" s="17"/>
      <c r="E12" s="5"/>
      <c r="F12" s="5"/>
      <c r="G12" s="17"/>
      <c r="H12" s="5"/>
      <c r="I12" s="5"/>
      <c r="J12" s="17"/>
    </row>
    <row r="13" spans="1:10" x14ac:dyDescent="0.25">
      <c r="A13" s="68">
        <v>2017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x14ac:dyDescent="0.25">
      <c r="A14" s="69" t="s">
        <v>69</v>
      </c>
      <c r="B14" s="68" t="s">
        <v>70</v>
      </c>
      <c r="C14" s="68"/>
      <c r="D14" s="68"/>
      <c r="E14" s="68" t="s">
        <v>71</v>
      </c>
      <c r="F14" s="68"/>
      <c r="G14" s="68"/>
      <c r="H14" s="68" t="s">
        <v>72</v>
      </c>
      <c r="I14" s="68"/>
      <c r="J14" s="68"/>
    </row>
    <row r="15" spans="1:10" x14ac:dyDescent="0.25">
      <c r="A15" s="69"/>
      <c r="B15" s="69" t="s">
        <v>73</v>
      </c>
      <c r="C15" s="68" t="s">
        <v>74</v>
      </c>
      <c r="D15" s="68"/>
      <c r="E15" s="70" t="s">
        <v>75</v>
      </c>
      <c r="F15" s="68" t="s">
        <v>74</v>
      </c>
      <c r="G15" s="68"/>
      <c r="H15" s="70" t="s">
        <v>76</v>
      </c>
      <c r="I15" s="68" t="s">
        <v>74</v>
      </c>
      <c r="J15" s="68"/>
    </row>
    <row r="16" spans="1:10" x14ac:dyDescent="0.25">
      <c r="A16" s="69"/>
      <c r="B16" s="69"/>
      <c r="C16" s="30" t="s">
        <v>207</v>
      </c>
      <c r="D16" s="9" t="s">
        <v>77</v>
      </c>
      <c r="E16" s="70"/>
      <c r="F16" s="30" t="s">
        <v>207</v>
      </c>
      <c r="G16" s="9" t="s">
        <v>77</v>
      </c>
      <c r="H16" s="70"/>
      <c r="I16" s="30" t="s">
        <v>207</v>
      </c>
      <c r="J16" s="9" t="s">
        <v>77</v>
      </c>
    </row>
    <row r="17" spans="1:10" x14ac:dyDescent="0.25">
      <c r="A17" s="8" t="s">
        <v>67</v>
      </c>
      <c r="B17" s="5">
        <v>5558.6205160635</v>
      </c>
      <c r="C17" s="5">
        <v>308211.4599999999</v>
      </c>
      <c r="D17" s="17">
        <v>55.447472823395564</v>
      </c>
      <c r="E17" s="5">
        <v>7708.7594839365011</v>
      </c>
      <c r="F17" s="5">
        <v>422836.5</v>
      </c>
      <c r="G17" s="17">
        <v>54.851432436192354</v>
      </c>
      <c r="H17" s="5">
        <v>13267.380000000001</v>
      </c>
      <c r="I17" s="5">
        <v>731047.96</v>
      </c>
      <c r="J17" s="17">
        <v>55.101154862527487</v>
      </c>
    </row>
    <row r="18" spans="1:10" x14ac:dyDescent="0.25">
      <c r="A18" s="8" t="s">
        <v>78</v>
      </c>
      <c r="B18" s="10">
        <v>3691.5928569964926</v>
      </c>
      <c r="C18" s="10">
        <v>219266.98028852249</v>
      </c>
      <c r="D18" s="19">
        <v>59.396306359450413</v>
      </c>
      <c r="E18" s="10">
        <v>3727.1571430035069</v>
      </c>
      <c r="F18" s="10">
        <v>222612.64647063805</v>
      </c>
      <c r="G18" s="19">
        <v>59.727196340116478</v>
      </c>
      <c r="H18" s="10">
        <v>7418.75</v>
      </c>
      <c r="I18" s="10">
        <v>441879.62675916054</v>
      </c>
      <c r="J18" s="19">
        <v>59.562544466272691</v>
      </c>
    </row>
    <row r="19" spans="1:10" x14ac:dyDescent="0.25">
      <c r="A19" s="18" t="s">
        <v>81</v>
      </c>
      <c r="B19" s="5">
        <v>1505.1680576033209</v>
      </c>
      <c r="C19" s="5">
        <v>74647.581555172292</v>
      </c>
      <c r="D19" s="17">
        <v>49.594183970415656</v>
      </c>
      <c r="E19" s="5">
        <v>1516.5219423966796</v>
      </c>
      <c r="F19" s="5">
        <v>53408.505605112434</v>
      </c>
      <c r="G19" s="17">
        <v>35.217759870132014</v>
      </c>
      <c r="H19" s="5">
        <v>3021.6900000000005</v>
      </c>
      <c r="I19" s="5">
        <v>128056.08716028472</v>
      </c>
      <c r="J19" s="17">
        <v>42.378962487973517</v>
      </c>
    </row>
    <row r="20" spans="1:10" x14ac:dyDescent="0.25">
      <c r="A20" s="8" t="s">
        <v>79</v>
      </c>
      <c r="B20" s="10">
        <v>161.36145144070838</v>
      </c>
      <c r="C20" s="10">
        <v>7999.0208066099995</v>
      </c>
      <c r="D20" s="19">
        <v>49.572067772018073</v>
      </c>
      <c r="E20" s="10">
        <v>2174.2785485592913</v>
      </c>
      <c r="F20" s="10">
        <v>131808.03482038586</v>
      </c>
      <c r="G20" s="19">
        <v>60.62150358229114</v>
      </c>
      <c r="H20" s="10">
        <v>2335.6399999999994</v>
      </c>
      <c r="I20" s="10">
        <v>139807.05562699586</v>
      </c>
      <c r="J20" s="19">
        <v>59.8581355118922</v>
      </c>
    </row>
    <row r="21" spans="1:10" x14ac:dyDescent="0.25">
      <c r="A21" s="8" t="s">
        <v>80</v>
      </c>
      <c r="B21" s="5">
        <v>200.49815002297709</v>
      </c>
      <c r="C21" s="5">
        <v>6297.8773496951371</v>
      </c>
      <c r="D21" s="17">
        <v>31.411149424438083</v>
      </c>
      <c r="E21" s="5">
        <v>290.8018499770231</v>
      </c>
      <c r="F21" s="5">
        <v>15007.313103863675</v>
      </c>
      <c r="G21" s="17">
        <v>51.606663111150894</v>
      </c>
      <c r="H21" s="5">
        <v>491.30000000000018</v>
      </c>
      <c r="I21" s="5">
        <v>21305.190453558811</v>
      </c>
      <c r="J21" s="17">
        <v>43.364930701320581</v>
      </c>
    </row>
    <row r="23" spans="1:10" x14ac:dyDescent="0.25">
      <c r="A23" s="68">
        <v>2018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x14ac:dyDescent="0.25">
      <c r="A24" s="69" t="s">
        <v>69</v>
      </c>
      <c r="B24" s="68" t="s">
        <v>70</v>
      </c>
      <c r="C24" s="68"/>
      <c r="D24" s="68"/>
      <c r="E24" s="68" t="s">
        <v>71</v>
      </c>
      <c r="F24" s="68"/>
      <c r="G24" s="68"/>
      <c r="H24" s="68" t="s">
        <v>72</v>
      </c>
      <c r="I24" s="68"/>
      <c r="J24" s="68"/>
    </row>
    <row r="25" spans="1:10" x14ac:dyDescent="0.25">
      <c r="A25" s="69"/>
      <c r="B25" s="69" t="s">
        <v>73</v>
      </c>
      <c r="C25" s="68" t="s">
        <v>74</v>
      </c>
      <c r="D25" s="68"/>
      <c r="E25" s="70" t="s">
        <v>75</v>
      </c>
      <c r="F25" s="68" t="s">
        <v>74</v>
      </c>
      <c r="G25" s="68"/>
      <c r="H25" s="70" t="s">
        <v>76</v>
      </c>
      <c r="I25" s="68" t="s">
        <v>74</v>
      </c>
      <c r="J25" s="68"/>
    </row>
    <row r="26" spans="1:10" x14ac:dyDescent="0.25">
      <c r="A26" s="69"/>
      <c r="B26" s="69"/>
      <c r="C26" s="30" t="s">
        <v>207</v>
      </c>
      <c r="D26" s="26" t="s">
        <v>77</v>
      </c>
      <c r="E26" s="70"/>
      <c r="F26" s="30" t="s">
        <v>207</v>
      </c>
      <c r="G26" s="26" t="s">
        <v>77</v>
      </c>
      <c r="H26" s="70"/>
      <c r="I26" s="30" t="s">
        <v>207</v>
      </c>
      <c r="J26" s="26" t="s">
        <v>77</v>
      </c>
    </row>
    <row r="27" spans="1:10" x14ac:dyDescent="0.25">
      <c r="A27" s="8" t="s">
        <v>67</v>
      </c>
      <c r="B27" s="5">
        <v>5740</v>
      </c>
      <c r="C27" s="5">
        <v>355919</v>
      </c>
      <c r="D27" s="17">
        <v>62</v>
      </c>
      <c r="E27" s="5">
        <v>7952</v>
      </c>
      <c r="F27" s="5">
        <v>429030</v>
      </c>
      <c r="G27" s="17">
        <v>54</v>
      </c>
      <c r="H27" s="5">
        <v>13692</v>
      </c>
      <c r="I27" s="5">
        <v>784949</v>
      </c>
      <c r="J27" s="17">
        <v>57.3</v>
      </c>
    </row>
    <row r="28" spans="1:10" x14ac:dyDescent="0.25">
      <c r="A28" s="8" t="s">
        <v>78</v>
      </c>
      <c r="B28" s="10">
        <v>3877</v>
      </c>
      <c r="C28" s="10">
        <v>255838</v>
      </c>
      <c r="D28" s="19">
        <v>66</v>
      </c>
      <c r="E28" s="10">
        <v>3914</v>
      </c>
      <c r="F28" s="10">
        <v>230797</v>
      </c>
      <c r="G28" s="19">
        <v>59</v>
      </c>
      <c r="H28" s="10">
        <v>7791</v>
      </c>
      <c r="I28" s="10">
        <v>486635</v>
      </c>
      <c r="J28" s="19">
        <v>62.5</v>
      </c>
    </row>
    <row r="29" spans="1:10" x14ac:dyDescent="0.25">
      <c r="A29" s="18" t="s">
        <v>81</v>
      </c>
      <c r="B29" s="5">
        <v>1499</v>
      </c>
      <c r="C29" s="5">
        <v>84298</v>
      </c>
      <c r="D29" s="17">
        <v>56.2</v>
      </c>
      <c r="E29" s="5">
        <v>1507</v>
      </c>
      <c r="F29" s="5">
        <v>65949</v>
      </c>
      <c r="G29" s="17">
        <v>43.8</v>
      </c>
      <c r="H29" s="5">
        <v>3007</v>
      </c>
      <c r="I29" s="5">
        <v>150247</v>
      </c>
      <c r="J29" s="17">
        <v>50</v>
      </c>
    </row>
    <row r="30" spans="1:10" x14ac:dyDescent="0.25">
      <c r="A30" s="8" t="s">
        <v>79</v>
      </c>
      <c r="B30" s="10">
        <v>166</v>
      </c>
      <c r="C30" s="10">
        <v>8500</v>
      </c>
      <c r="D30" s="19">
        <v>51.1</v>
      </c>
      <c r="E30" s="10">
        <v>2242</v>
      </c>
      <c r="F30" s="10">
        <v>117596</v>
      </c>
      <c r="G30" s="19">
        <v>52.5</v>
      </c>
      <c r="H30" s="10">
        <v>2408</v>
      </c>
      <c r="I30" s="10">
        <v>126096</v>
      </c>
      <c r="J30" s="19">
        <v>52.4</v>
      </c>
    </row>
    <row r="31" spans="1:10" x14ac:dyDescent="0.25">
      <c r="A31" s="8" t="s">
        <v>80</v>
      </c>
      <c r="B31" s="5">
        <v>197</v>
      </c>
      <c r="C31" s="5">
        <v>7284</v>
      </c>
      <c r="D31" s="17">
        <v>37</v>
      </c>
      <c r="E31" s="5">
        <v>289</v>
      </c>
      <c r="F31" s="5">
        <v>14687</v>
      </c>
      <c r="G31" s="17">
        <v>50.9</v>
      </c>
      <c r="H31" s="5">
        <v>485</v>
      </c>
      <c r="I31" s="5">
        <v>21971</v>
      </c>
      <c r="J31" s="17">
        <v>45.3</v>
      </c>
    </row>
    <row r="33" spans="1:10" x14ac:dyDescent="0.25">
      <c r="A33" s="68">
        <v>2019</v>
      </c>
      <c r="B33" s="68"/>
      <c r="C33" s="68"/>
      <c r="D33" s="68"/>
      <c r="E33" s="68"/>
      <c r="F33" s="68"/>
      <c r="G33" s="68"/>
      <c r="H33" s="68"/>
      <c r="I33" s="68"/>
      <c r="J33" s="68"/>
    </row>
    <row r="34" spans="1:10" x14ac:dyDescent="0.25">
      <c r="A34" s="69" t="s">
        <v>69</v>
      </c>
      <c r="B34" s="68" t="s">
        <v>70</v>
      </c>
      <c r="C34" s="68"/>
      <c r="D34" s="68"/>
      <c r="E34" s="68" t="s">
        <v>71</v>
      </c>
      <c r="F34" s="68"/>
      <c r="G34" s="68"/>
      <c r="H34" s="68" t="s">
        <v>72</v>
      </c>
      <c r="I34" s="68"/>
      <c r="J34" s="68"/>
    </row>
    <row r="35" spans="1:10" x14ac:dyDescent="0.25">
      <c r="A35" s="69"/>
      <c r="B35" s="69" t="s">
        <v>73</v>
      </c>
      <c r="C35" s="68" t="s">
        <v>74</v>
      </c>
      <c r="D35" s="68"/>
      <c r="E35" s="70" t="s">
        <v>75</v>
      </c>
      <c r="F35" s="68" t="s">
        <v>74</v>
      </c>
      <c r="G35" s="68"/>
      <c r="H35" s="70" t="s">
        <v>76</v>
      </c>
      <c r="I35" s="68" t="s">
        <v>74</v>
      </c>
      <c r="J35" s="68"/>
    </row>
    <row r="36" spans="1:10" x14ac:dyDescent="0.25">
      <c r="A36" s="69"/>
      <c r="B36" s="69"/>
      <c r="C36" s="29" t="s">
        <v>207</v>
      </c>
      <c r="D36" s="29" t="s">
        <v>77</v>
      </c>
      <c r="E36" s="70"/>
      <c r="F36" s="30" t="s">
        <v>207</v>
      </c>
      <c r="G36" s="29" t="s">
        <v>77</v>
      </c>
      <c r="H36" s="70"/>
      <c r="I36" s="30" t="s">
        <v>207</v>
      </c>
      <c r="J36" s="29" t="s">
        <v>77</v>
      </c>
    </row>
    <row r="37" spans="1:10" x14ac:dyDescent="0.25">
      <c r="A37" s="8" t="s">
        <v>67</v>
      </c>
      <c r="B37" s="5">
        <v>5781.1059616722123</v>
      </c>
      <c r="C37" s="5">
        <v>253447.16000000003</v>
      </c>
      <c r="D37" s="17">
        <v>43.840601033835618</v>
      </c>
      <c r="E37" s="5">
        <v>8052.7640383277867</v>
      </c>
      <c r="F37" s="5">
        <v>312998.47000000003</v>
      </c>
      <c r="G37" s="17">
        <f>F37/E37</f>
        <v>38.868451690656563</v>
      </c>
      <c r="H37" s="5">
        <f>SUM(H38:H41)</f>
        <v>13833.869999999999</v>
      </c>
      <c r="I37" s="5">
        <f>SUM(I38:I41)</f>
        <v>566445.62999999989</v>
      </c>
      <c r="J37" s="17">
        <f>I37/H37</f>
        <v>40.946288348813454</v>
      </c>
    </row>
    <row r="38" spans="1:10" x14ac:dyDescent="0.25">
      <c r="A38" s="8" t="s">
        <v>78</v>
      </c>
      <c r="B38" s="10">
        <v>3980.0284828846802</v>
      </c>
      <c r="C38" s="10">
        <v>180142.53375036854</v>
      </c>
      <c r="D38" s="19">
        <v>45.261619238413878</v>
      </c>
      <c r="E38" s="10">
        <v>4018.3715171153199</v>
      </c>
      <c r="F38" s="10">
        <v>166943.559469264</v>
      </c>
      <c r="G38" s="19">
        <f>F38/E38</f>
        <v>41.545078337880582</v>
      </c>
      <c r="H38" s="10">
        <f>SUM(B38+E38)</f>
        <v>7998.4</v>
      </c>
      <c r="I38" s="10">
        <f>SUM(C38+F38)</f>
        <v>347086.09321963252</v>
      </c>
      <c r="J38" s="19">
        <f>I38/H38</f>
        <v>43.394440540562179</v>
      </c>
    </row>
    <row r="39" spans="1:10" x14ac:dyDescent="0.25">
      <c r="A39" s="18" t="s">
        <v>213</v>
      </c>
      <c r="B39" s="5">
        <v>1429.0348669672255</v>
      </c>
      <c r="C39" s="5">
        <v>61511.542915088081</v>
      </c>
      <c r="D39" s="17">
        <v>43.044116233238697</v>
      </c>
      <c r="E39" s="5">
        <v>1383.8851330327739</v>
      </c>
      <c r="F39" s="5">
        <v>45257.247235988558</v>
      </c>
      <c r="G39" s="17">
        <f t="shared" ref="G39:G41" si="0">F39/E39</f>
        <v>32.703037380571928</v>
      </c>
      <c r="H39" s="5">
        <f t="shared" ref="H39:I41" si="1">SUM(B39+E39)</f>
        <v>2812.9199999999992</v>
      </c>
      <c r="I39" s="5">
        <f t="shared" si="1"/>
        <v>106768.79015107664</v>
      </c>
      <c r="J39" s="17">
        <f t="shared" ref="J39:J41" si="2">I39/H39</f>
        <v>37.956568317291875</v>
      </c>
    </row>
    <row r="40" spans="1:10" x14ac:dyDescent="0.25">
      <c r="A40" s="8" t="s">
        <v>79</v>
      </c>
      <c r="B40" s="10">
        <v>175.976033070483</v>
      </c>
      <c r="C40" s="10">
        <v>6802.3236939838525</v>
      </c>
      <c r="D40" s="19">
        <v>38.654830293050964</v>
      </c>
      <c r="E40" s="10">
        <v>2371.2039669295173</v>
      </c>
      <c r="F40" s="10">
        <v>89343.538967866712</v>
      </c>
      <c r="G40" s="19">
        <f t="shared" si="0"/>
        <v>37.678554950950954</v>
      </c>
      <c r="H40" s="10">
        <f t="shared" si="1"/>
        <v>2547.1800000000003</v>
      </c>
      <c r="I40" s="10">
        <f t="shared" si="1"/>
        <v>96145.862661850566</v>
      </c>
      <c r="J40" s="19">
        <f t="shared" si="2"/>
        <v>37.746002505457234</v>
      </c>
    </row>
    <row r="41" spans="1:10" x14ac:dyDescent="0.25">
      <c r="A41" s="8" t="s">
        <v>80</v>
      </c>
      <c r="B41" s="5">
        <v>196.06657874982145</v>
      </c>
      <c r="C41" s="5">
        <v>4990.7596405595623</v>
      </c>
      <c r="D41" s="17">
        <v>25.454412844769994</v>
      </c>
      <c r="E41" s="5">
        <v>279.30342125017847</v>
      </c>
      <c r="F41" s="5">
        <v>11454.124326880723</v>
      </c>
      <c r="G41" s="17">
        <f t="shared" si="0"/>
        <v>41.009609820070914</v>
      </c>
      <c r="H41" s="5">
        <f t="shared" si="1"/>
        <v>475.36999999999989</v>
      </c>
      <c r="I41" s="5">
        <f t="shared" si="1"/>
        <v>16444.883967440284</v>
      </c>
      <c r="J41" s="17">
        <f t="shared" si="2"/>
        <v>34.593861555084018</v>
      </c>
    </row>
    <row r="43" spans="1:10" x14ac:dyDescent="0.25">
      <c r="A43" s="68">
        <v>2020</v>
      </c>
      <c r="B43" s="68"/>
      <c r="C43" s="68"/>
      <c r="D43" s="68"/>
      <c r="E43" s="68"/>
      <c r="F43" s="68"/>
      <c r="G43" s="68"/>
      <c r="H43" s="68"/>
      <c r="I43" s="68"/>
      <c r="J43" s="68"/>
    </row>
    <row r="44" spans="1:10" x14ac:dyDescent="0.25">
      <c r="A44" s="69" t="s">
        <v>69</v>
      </c>
      <c r="B44" s="68" t="s">
        <v>70</v>
      </c>
      <c r="C44" s="68"/>
      <c r="D44" s="68"/>
      <c r="E44" s="68" t="s">
        <v>71</v>
      </c>
      <c r="F44" s="68"/>
      <c r="G44" s="68"/>
      <c r="H44" s="68" t="s">
        <v>72</v>
      </c>
      <c r="I44" s="68"/>
      <c r="J44" s="68"/>
    </row>
    <row r="45" spans="1:10" ht="15" customHeight="1" x14ac:dyDescent="0.25">
      <c r="A45" s="69"/>
      <c r="B45" s="69" t="s">
        <v>73</v>
      </c>
      <c r="C45" s="68" t="s">
        <v>74</v>
      </c>
      <c r="D45" s="68"/>
      <c r="E45" s="70" t="s">
        <v>75</v>
      </c>
      <c r="F45" s="68" t="s">
        <v>74</v>
      </c>
      <c r="G45" s="68"/>
      <c r="H45" s="70" t="s">
        <v>76</v>
      </c>
      <c r="I45" s="68" t="s">
        <v>74</v>
      </c>
      <c r="J45" s="68"/>
    </row>
    <row r="46" spans="1:10" x14ac:dyDescent="0.25">
      <c r="A46" s="69"/>
      <c r="B46" s="69"/>
      <c r="C46" s="44" t="s">
        <v>207</v>
      </c>
      <c r="D46" s="44" t="s">
        <v>77</v>
      </c>
      <c r="E46" s="70"/>
      <c r="F46" s="44" t="s">
        <v>207</v>
      </c>
      <c r="G46" s="44" t="s">
        <v>77</v>
      </c>
      <c r="H46" s="70"/>
      <c r="I46" s="44" t="s">
        <v>207</v>
      </c>
      <c r="J46" s="44" t="s">
        <v>77</v>
      </c>
    </row>
    <row r="47" spans="1:10" x14ac:dyDescent="0.25">
      <c r="A47" s="8" t="s">
        <v>314</v>
      </c>
      <c r="B47" s="5">
        <v>5231.5267985845348</v>
      </c>
      <c r="C47" s="5">
        <v>262806.71000000002</v>
      </c>
      <c r="D47" s="17">
        <v>50.235183746187857</v>
      </c>
      <c r="E47" s="5">
        <v>7241.6332014154632</v>
      </c>
      <c r="F47" s="5">
        <v>355269.35000000003</v>
      </c>
      <c r="G47" s="17">
        <v>49.059285401331628</v>
      </c>
      <c r="H47" s="5">
        <v>12473.159999999998</v>
      </c>
      <c r="I47" s="5">
        <v>618076.06000000006</v>
      </c>
      <c r="J47" s="17">
        <v>49.552483893415953</v>
      </c>
    </row>
    <row r="48" spans="1:10" x14ac:dyDescent="0.25">
      <c r="A48" s="8" t="s">
        <v>78</v>
      </c>
      <c r="B48" s="10">
        <v>3604.21012723372</v>
      </c>
      <c r="C48" s="10">
        <v>185509.47571193744</v>
      </c>
      <c r="D48" s="19">
        <v>51.470216542096694</v>
      </c>
      <c r="E48" s="10">
        <v>3473.9498727662785</v>
      </c>
      <c r="F48" s="10">
        <v>187512.33362254567</v>
      </c>
      <c r="G48" s="19">
        <v>53.976695257617834</v>
      </c>
      <c r="H48" s="10">
        <v>7078.159999999998</v>
      </c>
      <c r="I48" s="10">
        <v>373021.80933448311</v>
      </c>
      <c r="J48" s="19">
        <v>52.700392380856499</v>
      </c>
    </row>
    <row r="49" spans="1:10" x14ac:dyDescent="0.25">
      <c r="A49" s="18" t="s">
        <v>315</v>
      </c>
      <c r="B49" s="5">
        <v>1303.317567631055</v>
      </c>
      <c r="C49" s="5">
        <v>63890.647039913565</v>
      </c>
      <c r="D49" s="17">
        <v>49.02154979468505</v>
      </c>
      <c r="E49" s="5">
        <v>1295.3624323689448</v>
      </c>
      <c r="F49" s="5">
        <v>50732.789324123129</v>
      </c>
      <c r="G49" s="17">
        <v>39.164937979051587</v>
      </c>
      <c r="H49" s="5">
        <v>2598.6799999999998</v>
      </c>
      <c r="I49" s="5">
        <v>114623.43636403669</v>
      </c>
      <c r="J49" s="17">
        <v>44.108330523202817</v>
      </c>
    </row>
    <row r="50" spans="1:10" x14ac:dyDescent="0.25">
      <c r="A50" s="8" t="s">
        <v>79</v>
      </c>
      <c r="B50" s="10">
        <v>178.37380817003211</v>
      </c>
      <c r="C50" s="10">
        <v>7491.0404512271116</v>
      </c>
      <c r="D50" s="19">
        <v>41.996302753632932</v>
      </c>
      <c r="E50" s="10">
        <v>2172.7861918299682</v>
      </c>
      <c r="F50" s="10">
        <v>104862.70898952479</v>
      </c>
      <c r="G50" s="19">
        <v>48.261862756596003</v>
      </c>
      <c r="H50" s="10">
        <v>2351.1600000000003</v>
      </c>
      <c r="I50" s="10">
        <v>112353.7494407519</v>
      </c>
      <c r="J50" s="19">
        <v>47.786517906374677</v>
      </c>
    </row>
    <row r="51" spans="1:10" x14ac:dyDescent="0.25">
      <c r="A51" s="8" t="s">
        <v>80</v>
      </c>
      <c r="B51" s="5">
        <v>145.62529554972789</v>
      </c>
      <c r="C51" s="5">
        <v>5915.5467969218789</v>
      </c>
      <c r="D51" s="17">
        <v>40.621698136927371</v>
      </c>
      <c r="E51" s="5">
        <v>299.53470445027193</v>
      </c>
      <c r="F51" s="5">
        <v>12161.518063806485</v>
      </c>
      <c r="G51" s="17">
        <v>40.601365661872791</v>
      </c>
      <c r="H51" s="5">
        <v>445.15999999999985</v>
      </c>
      <c r="I51" s="5">
        <v>18077.064860728366</v>
      </c>
      <c r="J51" s="17">
        <v>40.608017029221791</v>
      </c>
    </row>
    <row r="53" spans="1:10" x14ac:dyDescent="0.25">
      <c r="A53" s="68">
        <v>2021</v>
      </c>
      <c r="B53" s="68"/>
      <c r="C53" s="68"/>
      <c r="D53" s="68"/>
      <c r="E53" s="68"/>
      <c r="F53" s="68"/>
      <c r="G53" s="68"/>
      <c r="H53" s="68"/>
      <c r="I53" s="68"/>
      <c r="J53" s="68"/>
    </row>
    <row r="54" spans="1:10" x14ac:dyDescent="0.25">
      <c r="A54" s="69" t="s">
        <v>69</v>
      </c>
      <c r="B54" s="68" t="s">
        <v>70</v>
      </c>
      <c r="C54" s="68"/>
      <c r="D54" s="68"/>
      <c r="E54" s="68" t="s">
        <v>71</v>
      </c>
      <c r="F54" s="68"/>
      <c r="G54" s="68"/>
      <c r="H54" s="68" t="s">
        <v>72</v>
      </c>
      <c r="I54" s="68"/>
      <c r="J54" s="68"/>
    </row>
    <row r="55" spans="1:10" x14ac:dyDescent="0.25">
      <c r="A55" s="69"/>
      <c r="B55" s="69" t="s">
        <v>73</v>
      </c>
      <c r="C55" s="68" t="s">
        <v>74</v>
      </c>
      <c r="D55" s="68"/>
      <c r="E55" s="70" t="s">
        <v>75</v>
      </c>
      <c r="F55" s="68" t="s">
        <v>74</v>
      </c>
      <c r="G55" s="68"/>
      <c r="H55" s="70" t="s">
        <v>76</v>
      </c>
      <c r="I55" s="68" t="s">
        <v>74</v>
      </c>
      <c r="J55" s="68"/>
    </row>
    <row r="56" spans="1:10" x14ac:dyDescent="0.25">
      <c r="A56" s="69"/>
      <c r="B56" s="69"/>
      <c r="C56" s="59" t="s">
        <v>207</v>
      </c>
      <c r="D56" s="59" t="s">
        <v>77</v>
      </c>
      <c r="E56" s="70"/>
      <c r="F56" s="59" t="s">
        <v>207</v>
      </c>
      <c r="G56" s="59" t="s">
        <v>77</v>
      </c>
      <c r="H56" s="70"/>
      <c r="I56" s="59" t="s">
        <v>207</v>
      </c>
      <c r="J56" s="59" t="s">
        <v>77</v>
      </c>
    </row>
    <row r="57" spans="1:10" x14ac:dyDescent="0.25">
      <c r="A57" s="8" t="s">
        <v>314</v>
      </c>
      <c r="B57" s="5">
        <v>5750.5068226807743</v>
      </c>
      <c r="C57" s="5">
        <v>262806.70999999996</v>
      </c>
      <c r="D57" s="17">
        <v>45.701486513059137</v>
      </c>
      <c r="E57" s="5">
        <v>8052.7640383277867</v>
      </c>
      <c r="F57" s="5">
        <v>312998.47000000003</v>
      </c>
      <c r="G57" s="17">
        <v>38.868451690656563</v>
      </c>
      <c r="H57" s="5">
        <v>13705.849999999999</v>
      </c>
      <c r="I57" s="5">
        <v>618076.06000000006</v>
      </c>
      <c r="J57" s="17">
        <v>45.095784646701965</v>
      </c>
    </row>
    <row r="58" spans="1:10" x14ac:dyDescent="0.25">
      <c r="A58" s="8" t="s">
        <v>78</v>
      </c>
      <c r="B58" s="10">
        <v>3960.0503627064231</v>
      </c>
      <c r="C58" s="10">
        <v>185468.3276415568</v>
      </c>
      <c r="D58" s="19">
        <v>46.834840634400898</v>
      </c>
      <c r="E58" s="10">
        <v>3816.9296372935742</v>
      </c>
      <c r="F58" s="10">
        <v>187412.67825454022</v>
      </c>
      <c r="G58" s="19">
        <v>49.100375449264696</v>
      </c>
      <c r="H58" s="10">
        <v>7776.9799999999977</v>
      </c>
      <c r="I58" s="10">
        <v>372881.00589609705</v>
      </c>
      <c r="J58" s="19">
        <v>47.94676158304344</v>
      </c>
    </row>
    <row r="59" spans="1:10" x14ac:dyDescent="0.25">
      <c r="A59" s="18" t="s">
        <v>315</v>
      </c>
      <c r="B59" s="5">
        <v>1416.0760195861369</v>
      </c>
      <c r="C59" s="5">
        <v>63875.102130580308</v>
      </c>
      <c r="D59" s="17">
        <v>45.107113775748054</v>
      </c>
      <c r="E59" s="5">
        <v>1404.8439804138632</v>
      </c>
      <c r="F59" s="5">
        <v>50705.826858815577</v>
      </c>
      <c r="G59" s="17">
        <v>36.093564527982515</v>
      </c>
      <c r="H59" s="5">
        <v>2820.92</v>
      </c>
      <c r="I59" s="5">
        <v>114580.92898939588</v>
      </c>
      <c r="J59" s="17">
        <v>40.618283747641151</v>
      </c>
    </row>
    <row r="60" spans="1:10" x14ac:dyDescent="0.25">
      <c r="A60" s="8" t="s">
        <v>79</v>
      </c>
      <c r="B60" s="10">
        <v>193.79135750581273</v>
      </c>
      <c r="C60" s="10">
        <v>7489.3788549203555</v>
      </c>
      <c r="D60" s="19">
        <v>38.646609174486606</v>
      </c>
      <c r="E60" s="10">
        <v>2360.5886424941873</v>
      </c>
      <c r="F60" s="10">
        <v>104806.97861887394</v>
      </c>
      <c r="G60" s="19">
        <v>44.398662576015511</v>
      </c>
      <c r="H60" s="10">
        <v>2554.38</v>
      </c>
      <c r="I60" s="10">
        <v>112296.3574737943</v>
      </c>
      <c r="J60" s="19">
        <v>43.962275571290995</v>
      </c>
    </row>
    <row r="61" spans="1:10" x14ac:dyDescent="0.25">
      <c r="A61" s="8" t="s">
        <v>80</v>
      </c>
      <c r="B61" s="5">
        <v>180.58908288240141</v>
      </c>
      <c r="C61" s="5">
        <v>5973.9013729425014</v>
      </c>
      <c r="D61" s="17">
        <v>33.080080354761378</v>
      </c>
      <c r="E61" s="5">
        <v>372.98091711759861</v>
      </c>
      <c r="F61" s="5">
        <v>12343.866267770358</v>
      </c>
      <c r="G61" s="17">
        <v>33.0951684154887</v>
      </c>
      <c r="H61" s="5">
        <v>553.57000000000005</v>
      </c>
      <c r="I61" s="5">
        <v>18317.76764071286</v>
      </c>
      <c r="J61" s="17">
        <v>33.090246293536246</v>
      </c>
    </row>
    <row r="63" spans="1:10" x14ac:dyDescent="0.25">
      <c r="A63" s="1" t="s">
        <v>208</v>
      </c>
    </row>
    <row r="64" spans="1:10" x14ac:dyDescent="0.25">
      <c r="A64" s="1" t="s">
        <v>209</v>
      </c>
    </row>
    <row r="65" spans="1:1" x14ac:dyDescent="0.25">
      <c r="A65" s="1" t="s">
        <v>210</v>
      </c>
    </row>
    <row r="66" spans="1:1" x14ac:dyDescent="0.25">
      <c r="A66" s="1" t="s">
        <v>211</v>
      </c>
    </row>
    <row r="67" spans="1:1" x14ac:dyDescent="0.25">
      <c r="A67" s="1" t="s">
        <v>212</v>
      </c>
    </row>
    <row r="69" spans="1:1" x14ac:dyDescent="0.25">
      <c r="A69" s="1" t="s">
        <v>328</v>
      </c>
    </row>
  </sheetData>
  <mergeCells count="66">
    <mergeCell ref="A53:J53"/>
    <mergeCell ref="A54:A56"/>
    <mergeCell ref="B54:D54"/>
    <mergeCell ref="E54:G54"/>
    <mergeCell ref="H54:J54"/>
    <mergeCell ref="B55:B56"/>
    <mergeCell ref="C55:D55"/>
    <mergeCell ref="E55:E56"/>
    <mergeCell ref="F55:G55"/>
    <mergeCell ref="H55:H56"/>
    <mergeCell ref="I55:J55"/>
    <mergeCell ref="A43:J43"/>
    <mergeCell ref="A44:A46"/>
    <mergeCell ref="B44:D44"/>
    <mergeCell ref="E44:G44"/>
    <mergeCell ref="H44:J44"/>
    <mergeCell ref="B45:B46"/>
    <mergeCell ref="C45:D45"/>
    <mergeCell ref="E45:E46"/>
    <mergeCell ref="F45:G45"/>
    <mergeCell ref="H45:H46"/>
    <mergeCell ref="I45:J45"/>
    <mergeCell ref="A3:J3"/>
    <mergeCell ref="A4:A6"/>
    <mergeCell ref="B4:D4"/>
    <mergeCell ref="E4:G4"/>
    <mergeCell ref="H4:J4"/>
    <mergeCell ref="B5:B6"/>
    <mergeCell ref="C5:D5"/>
    <mergeCell ref="E5:E6"/>
    <mergeCell ref="F5:G5"/>
    <mergeCell ref="H5:H6"/>
    <mergeCell ref="H15:H16"/>
    <mergeCell ref="I15:J15"/>
    <mergeCell ref="I5:J5"/>
    <mergeCell ref="A13:J13"/>
    <mergeCell ref="A14:A16"/>
    <mergeCell ref="B14:D14"/>
    <mergeCell ref="E14:G14"/>
    <mergeCell ref="H14:J14"/>
    <mergeCell ref="B15:B16"/>
    <mergeCell ref="C15:D15"/>
    <mergeCell ref="E15:E16"/>
    <mergeCell ref="F15:G15"/>
    <mergeCell ref="A23:J23"/>
    <mergeCell ref="A24:A26"/>
    <mergeCell ref="B24:D24"/>
    <mergeCell ref="E24:G24"/>
    <mergeCell ref="H24:J24"/>
    <mergeCell ref="B25:B26"/>
    <mergeCell ref="C25:D25"/>
    <mergeCell ref="E25:E26"/>
    <mergeCell ref="F25:G25"/>
    <mergeCell ref="H25:H26"/>
    <mergeCell ref="I25:J25"/>
    <mergeCell ref="A33:J33"/>
    <mergeCell ref="A34:A36"/>
    <mergeCell ref="B34:D34"/>
    <mergeCell ref="E34:G34"/>
    <mergeCell ref="H34:J34"/>
    <mergeCell ref="B35:B36"/>
    <mergeCell ref="C35:D35"/>
    <mergeCell ref="E35:E36"/>
    <mergeCell ref="F35:G35"/>
    <mergeCell ref="H35:H36"/>
    <mergeCell ref="I35:J3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T18"/>
  <sheetViews>
    <sheetView zoomScale="70" zoomScaleNormal="70" workbookViewId="0">
      <selection activeCell="A18" sqref="A18"/>
    </sheetView>
  </sheetViews>
  <sheetFormatPr baseColWidth="10" defaultRowHeight="15" x14ac:dyDescent="0.25"/>
  <cols>
    <col min="1" max="1" width="40.625" style="1" customWidth="1"/>
    <col min="2" max="13" width="11" style="1"/>
    <col min="14" max="14" width="11.375" style="42" customWidth="1"/>
    <col min="15" max="15" width="11" style="1"/>
    <col min="16" max="16" width="11.75" style="1" customWidth="1"/>
    <col min="17" max="17" width="11.5" style="1" bestFit="1" customWidth="1"/>
    <col min="18" max="18" width="11.75" style="1" customWidth="1"/>
    <col min="19" max="19" width="11.5" style="1" bestFit="1" customWidth="1"/>
    <col min="20" max="20" width="11.5" style="1" customWidth="1"/>
    <col min="21" max="16384" width="11" style="1"/>
  </cols>
  <sheetData>
    <row r="1" spans="1:20" x14ac:dyDescent="0.25">
      <c r="A1" s="1" t="s">
        <v>222</v>
      </c>
    </row>
    <row r="3" spans="1:20" x14ac:dyDescent="0.25">
      <c r="A3" s="8"/>
      <c r="B3" s="68" t="s">
        <v>67</v>
      </c>
      <c r="C3" s="68"/>
      <c r="D3" s="68"/>
      <c r="E3" s="68"/>
      <c r="F3" s="68"/>
      <c r="G3" s="68"/>
      <c r="H3" s="68"/>
      <c r="I3" s="68"/>
      <c r="J3" s="26"/>
      <c r="K3" s="30"/>
      <c r="L3" s="44"/>
      <c r="M3" s="60"/>
      <c r="N3" s="43"/>
      <c r="O3" s="68" t="s">
        <v>55</v>
      </c>
      <c r="P3" s="68"/>
      <c r="Q3" s="26"/>
      <c r="R3" s="29"/>
      <c r="S3" s="44"/>
      <c r="T3" s="60"/>
    </row>
    <row r="4" spans="1:20" x14ac:dyDescent="0.25">
      <c r="A4" s="8"/>
      <c r="B4" s="8">
        <v>2010</v>
      </c>
      <c r="C4" s="8">
        <v>2011</v>
      </c>
      <c r="D4" s="8">
        <v>2012</v>
      </c>
      <c r="E4" s="8">
        <v>2013</v>
      </c>
      <c r="F4" s="8">
        <v>2014</v>
      </c>
      <c r="G4" s="8">
        <v>2015</v>
      </c>
      <c r="H4" s="8">
        <v>2016</v>
      </c>
      <c r="I4" s="8">
        <v>2017</v>
      </c>
      <c r="J4" s="8">
        <v>2018</v>
      </c>
      <c r="K4" s="8">
        <v>2019</v>
      </c>
      <c r="L4" s="8">
        <v>2020</v>
      </c>
      <c r="M4" s="8">
        <v>2021</v>
      </c>
      <c r="N4" s="7"/>
      <c r="O4" s="8">
        <v>2016</v>
      </c>
      <c r="P4" s="8">
        <v>2017</v>
      </c>
      <c r="Q4" s="8">
        <v>2018</v>
      </c>
      <c r="R4" s="8">
        <v>2019</v>
      </c>
      <c r="S4" s="8">
        <v>2020</v>
      </c>
      <c r="T4" s="8">
        <v>2021</v>
      </c>
    </row>
    <row r="5" spans="1:20" x14ac:dyDescent="0.25">
      <c r="A5" s="8" t="s">
        <v>218</v>
      </c>
      <c r="B5" s="5">
        <v>27311</v>
      </c>
      <c r="C5" s="5">
        <v>20288</v>
      </c>
      <c r="D5" s="5">
        <v>65786</v>
      </c>
      <c r="E5" s="5">
        <v>12111</v>
      </c>
      <c r="F5" s="5">
        <v>14741</v>
      </c>
      <c r="G5" s="5">
        <v>11813</v>
      </c>
      <c r="H5" s="5">
        <v>11832</v>
      </c>
      <c r="I5" s="5">
        <v>10568.51</v>
      </c>
      <c r="J5" s="5">
        <v>14249</v>
      </c>
      <c r="K5" s="5">
        <v>25041</v>
      </c>
      <c r="L5" s="5">
        <v>23562.579999999998</v>
      </c>
      <c r="M5" s="5">
        <v>25472</v>
      </c>
      <c r="N5" s="13"/>
      <c r="O5" s="5">
        <v>58203</v>
      </c>
      <c r="P5" s="24">
        <v>59833</v>
      </c>
      <c r="Q5" s="24">
        <v>67058</v>
      </c>
      <c r="R5" s="24">
        <v>67058.16</v>
      </c>
      <c r="S5" s="24">
        <v>112813.53</v>
      </c>
      <c r="T5" s="24">
        <v>107664</v>
      </c>
    </row>
    <row r="6" spans="1:20" x14ac:dyDescent="0.25">
      <c r="A6" s="8" t="s">
        <v>83</v>
      </c>
      <c r="B6" s="10">
        <v>41760</v>
      </c>
      <c r="C6" s="10">
        <v>28104</v>
      </c>
      <c r="D6" s="11"/>
      <c r="E6" s="10">
        <v>37698</v>
      </c>
      <c r="F6" s="10">
        <v>27748</v>
      </c>
      <c r="G6" s="10">
        <v>29014</v>
      </c>
      <c r="H6" s="10">
        <v>28473</v>
      </c>
      <c r="I6" s="10">
        <v>27803.42</v>
      </c>
      <c r="J6" s="10">
        <v>30868</v>
      </c>
      <c r="K6" s="10">
        <v>28484</v>
      </c>
      <c r="L6" s="10">
        <v>30049.949999999997</v>
      </c>
      <c r="M6" s="10">
        <v>29848</v>
      </c>
      <c r="N6" s="13"/>
      <c r="O6" s="10">
        <v>193539</v>
      </c>
      <c r="P6" s="25">
        <v>170667</v>
      </c>
      <c r="Q6" s="25">
        <v>203549</v>
      </c>
      <c r="R6" s="25">
        <v>203548.74</v>
      </c>
      <c r="S6" s="25">
        <v>200360.95</v>
      </c>
      <c r="T6" s="25">
        <v>195949</v>
      </c>
    </row>
    <row r="7" spans="1:20" x14ac:dyDescent="0.25">
      <c r="A7" s="8" t="s">
        <v>84</v>
      </c>
      <c r="B7" s="5">
        <v>571457</v>
      </c>
      <c r="C7" s="5">
        <v>462240</v>
      </c>
      <c r="D7" s="5">
        <v>551631</v>
      </c>
      <c r="E7" s="5">
        <v>579922</v>
      </c>
      <c r="F7" s="5">
        <v>605932</v>
      </c>
      <c r="G7" s="5">
        <v>517759</v>
      </c>
      <c r="H7" s="5">
        <v>539650</v>
      </c>
      <c r="I7" s="5">
        <v>462467.05</v>
      </c>
      <c r="J7" s="5">
        <v>578497</v>
      </c>
      <c r="K7" s="5">
        <v>648875</v>
      </c>
      <c r="L7" s="5">
        <v>610946.69999999995</v>
      </c>
      <c r="M7" s="5">
        <v>623808</v>
      </c>
      <c r="N7" s="13"/>
      <c r="O7" s="5">
        <v>1888004</v>
      </c>
      <c r="P7" s="24">
        <v>1845412</v>
      </c>
      <c r="Q7" s="24">
        <v>2101793</v>
      </c>
      <c r="R7" s="24">
        <v>2101793.4</v>
      </c>
      <c r="S7" s="24">
        <v>2298758.37</v>
      </c>
      <c r="T7" s="24">
        <v>2283894</v>
      </c>
    </row>
    <row r="8" spans="1:20" x14ac:dyDescent="0.25">
      <c r="A8" s="8" t="s">
        <v>85</v>
      </c>
      <c r="B8" s="10">
        <v>45834</v>
      </c>
      <c r="C8" s="10">
        <v>30689</v>
      </c>
      <c r="D8" s="11"/>
      <c r="E8" s="10">
        <v>28773</v>
      </c>
      <c r="F8" s="10">
        <v>23566</v>
      </c>
      <c r="G8" s="10">
        <v>18858</v>
      </c>
      <c r="H8" s="10">
        <v>24665</v>
      </c>
      <c r="I8" s="10">
        <v>17375.78</v>
      </c>
      <c r="J8" s="10">
        <v>23048</v>
      </c>
      <c r="K8" s="10">
        <v>32140</v>
      </c>
      <c r="L8" s="10">
        <v>27340.45</v>
      </c>
      <c r="M8" s="10">
        <v>25998</v>
      </c>
      <c r="N8" s="13"/>
      <c r="O8" s="10">
        <v>45937</v>
      </c>
      <c r="P8" s="25">
        <v>31491</v>
      </c>
      <c r="Q8" s="25">
        <v>44496</v>
      </c>
      <c r="R8" s="25">
        <v>44496.43</v>
      </c>
      <c r="S8" s="25">
        <v>52673.070000000007</v>
      </c>
      <c r="T8" s="25">
        <v>51274</v>
      </c>
    </row>
    <row r="9" spans="1:20" x14ac:dyDescent="0.25">
      <c r="A9" s="8" t="s">
        <v>86</v>
      </c>
      <c r="B9" s="4">
        <v>445</v>
      </c>
      <c r="C9" s="4">
        <v>514</v>
      </c>
      <c r="D9" s="5">
        <v>1290</v>
      </c>
      <c r="E9" s="5">
        <v>1492</v>
      </c>
      <c r="F9" s="4">
        <v>406</v>
      </c>
      <c r="G9" s="4">
        <v>277</v>
      </c>
      <c r="H9" s="4">
        <v>600</v>
      </c>
      <c r="I9" s="5">
        <v>400.03000000000003</v>
      </c>
      <c r="J9" s="5">
        <v>646</v>
      </c>
      <c r="K9" s="5">
        <v>975</v>
      </c>
      <c r="L9" s="5">
        <v>1149.4099999999999</v>
      </c>
      <c r="M9" s="5">
        <v>1106</v>
      </c>
      <c r="N9" s="13"/>
      <c r="O9" s="5">
        <v>1876</v>
      </c>
      <c r="P9" s="24">
        <v>1243</v>
      </c>
      <c r="Q9" s="24">
        <v>3488</v>
      </c>
      <c r="R9" s="24">
        <v>3487.95</v>
      </c>
      <c r="S9" s="24">
        <v>2256.8599999999997</v>
      </c>
      <c r="T9" s="24">
        <v>2163</v>
      </c>
    </row>
    <row r="10" spans="1:20" x14ac:dyDescent="0.25">
      <c r="A10" s="8" t="s">
        <v>87</v>
      </c>
      <c r="B10" s="11">
        <v>153</v>
      </c>
      <c r="C10" s="11">
        <v>223</v>
      </c>
      <c r="D10" s="11"/>
      <c r="E10" s="11">
        <v>145</v>
      </c>
      <c r="F10" s="11">
        <v>154</v>
      </c>
      <c r="G10" s="11">
        <v>345</v>
      </c>
      <c r="H10" s="11">
        <v>100</v>
      </c>
      <c r="I10" s="10">
        <v>375.86000000000007</v>
      </c>
      <c r="J10" s="10">
        <v>220</v>
      </c>
      <c r="K10" s="10">
        <v>428</v>
      </c>
      <c r="L10" s="10">
        <v>274.90999999999997</v>
      </c>
      <c r="M10" s="10">
        <v>295</v>
      </c>
      <c r="N10" s="13"/>
      <c r="O10" s="10">
        <v>1289</v>
      </c>
      <c r="P10" s="25">
        <v>1315</v>
      </c>
      <c r="Q10" s="25">
        <v>979</v>
      </c>
      <c r="R10" s="25">
        <v>978.51</v>
      </c>
      <c r="S10" s="25">
        <v>1113.52</v>
      </c>
      <c r="T10" s="25">
        <v>1637</v>
      </c>
    </row>
    <row r="11" spans="1:20" x14ac:dyDescent="0.25">
      <c r="A11" s="8" t="s">
        <v>219</v>
      </c>
      <c r="B11" s="5">
        <v>16734</v>
      </c>
      <c r="C11" s="5">
        <v>15713</v>
      </c>
      <c r="D11" s="5">
        <v>17385</v>
      </c>
      <c r="E11" s="5">
        <v>19375</v>
      </c>
      <c r="F11" s="5">
        <v>22128</v>
      </c>
      <c r="G11" s="5">
        <v>18807</v>
      </c>
      <c r="H11" s="5">
        <v>22973</v>
      </c>
      <c r="I11" s="5">
        <v>19845.97</v>
      </c>
      <c r="J11" s="5">
        <v>23398</v>
      </c>
      <c r="K11" s="5">
        <v>27686</v>
      </c>
      <c r="L11" s="5">
        <v>31220.47</v>
      </c>
      <c r="M11" s="5">
        <v>36104</v>
      </c>
      <c r="N11" s="13"/>
      <c r="O11" s="5">
        <v>133341</v>
      </c>
      <c r="P11" s="24">
        <v>103329</v>
      </c>
      <c r="Q11" s="24">
        <v>126941</v>
      </c>
      <c r="R11" s="24">
        <v>126940.54000000001</v>
      </c>
      <c r="S11" s="24">
        <v>159027.48000000001</v>
      </c>
      <c r="T11" s="24">
        <v>161994</v>
      </c>
    </row>
    <row r="12" spans="1:20" x14ac:dyDescent="0.25">
      <c r="A12" s="8" t="s">
        <v>88</v>
      </c>
      <c r="B12" s="11">
        <v>87</v>
      </c>
      <c r="C12" s="11">
        <v>807</v>
      </c>
      <c r="D12" s="11">
        <v>60</v>
      </c>
      <c r="E12" s="11">
        <v>55</v>
      </c>
      <c r="F12" s="11">
        <v>129</v>
      </c>
      <c r="G12" s="11">
        <v>217</v>
      </c>
      <c r="H12" s="11">
        <v>271</v>
      </c>
      <c r="I12" s="10">
        <v>970.91000000000008</v>
      </c>
      <c r="J12" s="10">
        <v>275</v>
      </c>
      <c r="K12" s="10">
        <v>1</v>
      </c>
      <c r="L12" s="10">
        <v>267.15999999999997</v>
      </c>
      <c r="M12" s="10">
        <v>306</v>
      </c>
      <c r="N12" s="13"/>
      <c r="O12" s="10">
        <v>4489</v>
      </c>
      <c r="P12" s="25">
        <v>4002</v>
      </c>
      <c r="Q12" s="25">
        <v>2209</v>
      </c>
      <c r="R12" s="25">
        <v>2208.8100000000004</v>
      </c>
      <c r="S12" s="25">
        <v>3923.6100000000006</v>
      </c>
      <c r="T12" s="25">
        <v>5506</v>
      </c>
    </row>
    <row r="13" spans="1:20" x14ac:dyDescent="0.25">
      <c r="A13" s="8" t="s">
        <v>89</v>
      </c>
      <c r="B13" s="5">
        <v>2569</v>
      </c>
      <c r="C13" s="5">
        <v>3919</v>
      </c>
      <c r="D13" s="5">
        <v>3463</v>
      </c>
      <c r="E13" s="5">
        <v>4031</v>
      </c>
      <c r="F13" s="5">
        <v>5382</v>
      </c>
      <c r="G13" s="5">
        <v>5233</v>
      </c>
      <c r="H13" s="5">
        <v>15925</v>
      </c>
      <c r="I13" s="5">
        <v>14844.59</v>
      </c>
      <c r="J13" s="5">
        <v>8784</v>
      </c>
      <c r="K13" s="5">
        <v>4591</v>
      </c>
      <c r="L13" s="5">
        <v>4321.8500000000004</v>
      </c>
      <c r="M13" s="5">
        <v>4688</v>
      </c>
      <c r="N13" s="13"/>
      <c r="O13" s="5">
        <v>122707</v>
      </c>
      <c r="P13" s="24">
        <v>152893</v>
      </c>
      <c r="Q13" s="24">
        <v>105336</v>
      </c>
      <c r="R13" s="24">
        <v>105335.66</v>
      </c>
      <c r="S13" s="24">
        <v>96598.57</v>
      </c>
      <c r="T13" s="24">
        <v>94156</v>
      </c>
    </row>
    <row r="14" spans="1:20" x14ac:dyDescent="0.25">
      <c r="A14" s="8" t="s">
        <v>90</v>
      </c>
      <c r="B14" s="10">
        <v>1539</v>
      </c>
      <c r="C14" s="10">
        <v>7762</v>
      </c>
      <c r="D14" s="10">
        <v>3703</v>
      </c>
      <c r="E14" s="10">
        <v>1396</v>
      </c>
      <c r="F14" s="11"/>
      <c r="G14" s="11"/>
      <c r="H14" s="11"/>
      <c r="I14" s="11"/>
      <c r="J14" s="11"/>
      <c r="K14" s="11"/>
      <c r="L14" s="11"/>
      <c r="M14" s="11"/>
      <c r="N14" s="7"/>
      <c r="O14" s="11"/>
      <c r="P14" s="25"/>
      <c r="Q14" s="25"/>
      <c r="R14" s="25"/>
      <c r="S14" s="25"/>
      <c r="T14" s="25"/>
    </row>
    <row r="15" spans="1:20" x14ac:dyDescent="0.25">
      <c r="A15" s="14" t="s">
        <v>91</v>
      </c>
      <c r="B15" s="15">
        <v>707888</v>
      </c>
      <c r="C15" s="15">
        <v>570260</v>
      </c>
      <c r="D15" s="15">
        <v>643319</v>
      </c>
      <c r="E15" s="15">
        <v>685000</v>
      </c>
      <c r="F15" s="15">
        <v>700186</v>
      </c>
      <c r="G15" s="15">
        <v>602324</v>
      </c>
      <c r="H15" s="15">
        <v>644489</v>
      </c>
      <c r="I15" s="15">
        <v>554652.12</v>
      </c>
      <c r="J15" s="15">
        <v>679987</v>
      </c>
      <c r="K15" s="15">
        <v>768219</v>
      </c>
      <c r="L15" s="15">
        <f>SUM(L5:L13)</f>
        <v>729133.48</v>
      </c>
      <c r="M15" s="15">
        <v>747625</v>
      </c>
      <c r="N15" s="13"/>
      <c r="O15" s="15">
        <v>2449384</v>
      </c>
      <c r="P15" s="28">
        <f>SUM(P5:P14)</f>
        <v>2370185</v>
      </c>
      <c r="Q15" s="28">
        <v>2655848</v>
      </c>
      <c r="R15" s="28">
        <f>SUM(R5:R13)</f>
        <v>2655848.2000000002</v>
      </c>
      <c r="S15" s="28">
        <f>SUM(S5:S13)</f>
        <v>2927525.9599999995</v>
      </c>
      <c r="T15" s="28">
        <v>2904238</v>
      </c>
    </row>
    <row r="17" spans="1:17" x14ac:dyDescent="0.25">
      <c r="A17" s="1" t="s">
        <v>92</v>
      </c>
      <c r="P17" s="24"/>
      <c r="Q17" s="24"/>
    </row>
    <row r="18" spans="1:17" x14ac:dyDescent="0.25">
      <c r="A18" s="1" t="s">
        <v>326</v>
      </c>
    </row>
  </sheetData>
  <mergeCells count="2">
    <mergeCell ref="B3:I3"/>
    <mergeCell ref="O3:P3"/>
  </mergeCells>
  <pageMargins left="0.7" right="0.7" top="0.78740157499999996" bottom="0.78740157499999996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48"/>
  <sheetViews>
    <sheetView tabSelected="1" zoomScale="80" zoomScaleNormal="80" workbookViewId="0">
      <pane ySplit="1440" topLeftCell="A16" activePane="bottomLeft"/>
      <selection activeCell="D11" sqref="D11"/>
      <selection pane="bottomLeft" activeCell="B28" sqref="B28:I28"/>
    </sheetView>
  </sheetViews>
  <sheetFormatPr baseColWidth="10" defaultRowHeight="15" x14ac:dyDescent="0.25"/>
  <cols>
    <col min="1" max="16384" width="11" style="1"/>
  </cols>
  <sheetData>
    <row r="1" spans="1:9" x14ac:dyDescent="0.25">
      <c r="A1" s="1" t="s">
        <v>223</v>
      </c>
    </row>
    <row r="3" spans="1:9" x14ac:dyDescent="0.25">
      <c r="A3" s="8" t="s">
        <v>94</v>
      </c>
      <c r="B3" s="9" t="s">
        <v>95</v>
      </c>
      <c r="C3" s="9" t="s">
        <v>96</v>
      </c>
      <c r="D3" s="9" t="s">
        <v>97</v>
      </c>
      <c r="E3" s="9" t="s">
        <v>98</v>
      </c>
      <c r="F3" s="9" t="s">
        <v>99</v>
      </c>
      <c r="G3" s="9" t="s">
        <v>100</v>
      </c>
      <c r="H3" s="9" t="s">
        <v>101</v>
      </c>
      <c r="I3" s="9" t="s">
        <v>53</v>
      </c>
    </row>
    <row r="4" spans="1:9" x14ac:dyDescent="0.25">
      <c r="A4" s="68" t="s">
        <v>102</v>
      </c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8" t="s">
        <v>64</v>
      </c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20">
        <v>38534</v>
      </c>
      <c r="B6" s="5">
        <v>3679</v>
      </c>
      <c r="C6" s="5">
        <v>1674</v>
      </c>
      <c r="D6" s="4">
        <v>306</v>
      </c>
      <c r="E6" s="5">
        <v>1899</v>
      </c>
      <c r="F6" s="4">
        <v>187</v>
      </c>
      <c r="G6" s="4">
        <v>52</v>
      </c>
      <c r="H6" s="4">
        <v>8</v>
      </c>
      <c r="I6" s="5">
        <v>7806</v>
      </c>
    </row>
    <row r="7" spans="1:9" x14ac:dyDescent="0.25">
      <c r="A7" s="20">
        <v>39692</v>
      </c>
      <c r="B7" s="10">
        <v>3718</v>
      </c>
      <c r="C7" s="10">
        <v>1587</v>
      </c>
      <c r="D7" s="11">
        <v>292</v>
      </c>
      <c r="E7" s="10">
        <v>1949</v>
      </c>
      <c r="F7" s="11">
        <v>201</v>
      </c>
      <c r="G7" s="11">
        <v>50</v>
      </c>
      <c r="H7" s="11">
        <v>14</v>
      </c>
      <c r="I7" s="10">
        <v>7812</v>
      </c>
    </row>
    <row r="8" spans="1:9" x14ac:dyDescent="0.25">
      <c r="A8" s="20">
        <v>40057</v>
      </c>
      <c r="B8" s="5">
        <v>3621</v>
      </c>
      <c r="C8" s="5">
        <v>1599</v>
      </c>
      <c r="D8" s="4">
        <v>285</v>
      </c>
      <c r="E8" s="5">
        <v>1951</v>
      </c>
      <c r="F8" s="4">
        <v>204</v>
      </c>
      <c r="G8" s="4">
        <v>50</v>
      </c>
      <c r="H8" s="4">
        <v>14</v>
      </c>
      <c r="I8" s="5">
        <v>7724</v>
      </c>
    </row>
    <row r="9" spans="1:9" x14ac:dyDescent="0.25">
      <c r="A9" s="20">
        <v>40391</v>
      </c>
      <c r="B9" s="10">
        <v>3612</v>
      </c>
      <c r="C9" s="10">
        <v>1521</v>
      </c>
      <c r="D9" s="11">
        <v>275</v>
      </c>
      <c r="E9" s="10">
        <v>1951</v>
      </c>
      <c r="F9" s="11">
        <v>205</v>
      </c>
      <c r="G9" s="11">
        <v>49</v>
      </c>
      <c r="H9" s="11">
        <v>15</v>
      </c>
      <c r="I9" s="10">
        <v>7628</v>
      </c>
    </row>
    <row r="10" spans="1:9" x14ac:dyDescent="0.25">
      <c r="A10" s="20">
        <v>40725</v>
      </c>
      <c r="B10" s="5">
        <v>3596</v>
      </c>
      <c r="C10" s="5">
        <v>1484</v>
      </c>
      <c r="D10" s="4">
        <v>258</v>
      </c>
      <c r="E10" s="5">
        <v>1954</v>
      </c>
      <c r="F10" s="4">
        <v>202</v>
      </c>
      <c r="G10" s="4">
        <v>50</v>
      </c>
      <c r="H10" s="4">
        <v>15</v>
      </c>
      <c r="I10" s="5">
        <v>7558</v>
      </c>
    </row>
    <row r="11" spans="1:9" x14ac:dyDescent="0.25">
      <c r="A11" s="20">
        <v>41091</v>
      </c>
      <c r="B11" s="10">
        <v>3526</v>
      </c>
      <c r="C11" s="10">
        <v>1516</v>
      </c>
      <c r="D11" s="11">
        <v>245</v>
      </c>
      <c r="E11" s="10">
        <v>1953</v>
      </c>
      <c r="F11" s="11">
        <v>204</v>
      </c>
      <c r="G11" s="11">
        <v>49</v>
      </c>
      <c r="H11" s="11">
        <v>16</v>
      </c>
      <c r="I11" s="10">
        <v>7510</v>
      </c>
    </row>
    <row r="12" spans="1:9" x14ac:dyDescent="0.25">
      <c r="A12" s="20">
        <v>41487</v>
      </c>
      <c r="B12" s="5">
        <v>3481</v>
      </c>
      <c r="C12" s="5">
        <v>1547</v>
      </c>
      <c r="D12" s="4">
        <v>242</v>
      </c>
      <c r="E12" s="5">
        <v>1953</v>
      </c>
      <c r="F12" s="4">
        <v>203</v>
      </c>
      <c r="G12" s="4">
        <v>49</v>
      </c>
      <c r="H12" s="4">
        <v>16</v>
      </c>
      <c r="I12" s="5">
        <v>7491</v>
      </c>
    </row>
    <row r="13" spans="1:9" x14ac:dyDescent="0.25">
      <c r="A13" s="20">
        <v>41852</v>
      </c>
      <c r="B13" s="10">
        <v>3537</v>
      </c>
      <c r="C13" s="10">
        <v>1417</v>
      </c>
      <c r="D13" s="11">
        <v>248</v>
      </c>
      <c r="E13" s="10">
        <v>1947</v>
      </c>
      <c r="F13" s="11">
        <v>204</v>
      </c>
      <c r="G13" s="11">
        <v>49</v>
      </c>
      <c r="H13" s="11">
        <v>16</v>
      </c>
      <c r="I13" s="10">
        <v>7418</v>
      </c>
    </row>
    <row r="14" spans="1:9" x14ac:dyDescent="0.25">
      <c r="A14" s="20">
        <v>42217</v>
      </c>
      <c r="B14" s="5">
        <v>3434</v>
      </c>
      <c r="C14" s="5">
        <v>1459</v>
      </c>
      <c r="D14" s="4">
        <v>256</v>
      </c>
      <c r="E14" s="5">
        <v>1944</v>
      </c>
      <c r="F14" s="4">
        <v>204</v>
      </c>
      <c r="G14" s="4">
        <v>48</v>
      </c>
      <c r="H14" s="4">
        <v>17</v>
      </c>
      <c r="I14" s="5">
        <v>7362</v>
      </c>
    </row>
    <row r="15" spans="1:9" x14ac:dyDescent="0.25">
      <c r="A15" s="20">
        <v>42585</v>
      </c>
      <c r="B15" s="10">
        <v>3493</v>
      </c>
      <c r="C15" s="10">
        <v>1344</v>
      </c>
      <c r="D15" s="11">
        <v>241</v>
      </c>
      <c r="E15" s="10">
        <v>1938</v>
      </c>
      <c r="F15" s="11">
        <v>198</v>
      </c>
      <c r="G15" s="11">
        <v>53</v>
      </c>
      <c r="H15" s="11">
        <v>16</v>
      </c>
      <c r="I15" s="10">
        <v>7284</v>
      </c>
    </row>
    <row r="16" spans="1:9" x14ac:dyDescent="0.25">
      <c r="A16" s="20">
        <v>44481</v>
      </c>
      <c r="B16" s="5">
        <v>3325.8643999999981</v>
      </c>
      <c r="C16" s="5">
        <v>1112.1825999999996</v>
      </c>
      <c r="D16" s="5">
        <v>187.15240000000006</v>
      </c>
      <c r="E16" s="5">
        <v>1877.0376999999992</v>
      </c>
      <c r="F16" s="5">
        <v>182.43399999999997</v>
      </c>
      <c r="G16" s="5">
        <v>120.4422</v>
      </c>
      <c r="H16" s="5">
        <v>47.459800000000001</v>
      </c>
      <c r="I16" s="5">
        <v>6852.5730999999969</v>
      </c>
    </row>
    <row r="17" spans="1:9" x14ac:dyDescent="0.25">
      <c r="A17" s="68" t="s">
        <v>63</v>
      </c>
      <c r="B17" s="68"/>
      <c r="C17" s="68"/>
      <c r="D17" s="68"/>
      <c r="E17" s="68"/>
      <c r="F17" s="68"/>
      <c r="G17" s="68"/>
      <c r="H17" s="68"/>
      <c r="I17" s="68"/>
    </row>
    <row r="18" spans="1:9" x14ac:dyDescent="0.25">
      <c r="A18" s="20">
        <v>38534</v>
      </c>
      <c r="B18" s="5">
        <v>4252</v>
      </c>
      <c r="C18" s="5">
        <v>2303</v>
      </c>
      <c r="D18" s="4">
        <v>60</v>
      </c>
      <c r="E18" s="4">
        <v>101</v>
      </c>
      <c r="F18" s="4">
        <v>140</v>
      </c>
      <c r="G18" s="4">
        <v>94</v>
      </c>
      <c r="H18" s="4">
        <v>21</v>
      </c>
      <c r="I18" s="5">
        <v>7061</v>
      </c>
    </row>
    <row r="19" spans="1:9" x14ac:dyDescent="0.25">
      <c r="A19" s="20">
        <v>39692</v>
      </c>
      <c r="B19" s="10">
        <v>4075</v>
      </c>
      <c r="C19" s="10">
        <v>1988</v>
      </c>
      <c r="D19" s="11">
        <v>58</v>
      </c>
      <c r="E19" s="11">
        <v>173</v>
      </c>
      <c r="F19" s="11">
        <v>136</v>
      </c>
      <c r="G19" s="11">
        <v>94</v>
      </c>
      <c r="H19" s="11">
        <v>26</v>
      </c>
      <c r="I19" s="10">
        <v>6549</v>
      </c>
    </row>
    <row r="20" spans="1:9" x14ac:dyDescent="0.25">
      <c r="A20" s="20">
        <v>40057</v>
      </c>
      <c r="B20" s="5">
        <v>3953</v>
      </c>
      <c r="C20" s="5">
        <v>1926</v>
      </c>
      <c r="D20" s="4">
        <v>62</v>
      </c>
      <c r="E20" s="4">
        <v>169</v>
      </c>
      <c r="F20" s="4">
        <v>134</v>
      </c>
      <c r="G20" s="4">
        <v>93</v>
      </c>
      <c r="H20" s="4">
        <v>26</v>
      </c>
      <c r="I20" s="5">
        <v>6362</v>
      </c>
    </row>
    <row r="21" spans="1:9" x14ac:dyDescent="0.25">
      <c r="A21" s="20">
        <v>40391</v>
      </c>
      <c r="B21" s="10">
        <v>3863</v>
      </c>
      <c r="C21" s="10">
        <v>1841</v>
      </c>
      <c r="D21" s="11">
        <v>60</v>
      </c>
      <c r="E21" s="11">
        <v>166</v>
      </c>
      <c r="F21" s="11">
        <v>131</v>
      </c>
      <c r="G21" s="11">
        <v>93</v>
      </c>
      <c r="H21" s="11">
        <v>27</v>
      </c>
      <c r="I21" s="10">
        <v>6181</v>
      </c>
    </row>
    <row r="22" spans="1:9" x14ac:dyDescent="0.25">
      <c r="A22" s="20">
        <v>40725</v>
      </c>
      <c r="B22" s="5">
        <v>3747</v>
      </c>
      <c r="C22" s="5">
        <v>1794</v>
      </c>
      <c r="D22" s="4">
        <v>56</v>
      </c>
      <c r="E22" s="4">
        <v>162</v>
      </c>
      <c r="F22" s="4">
        <v>125</v>
      </c>
      <c r="G22" s="4">
        <v>87</v>
      </c>
      <c r="H22" s="4">
        <v>27</v>
      </c>
      <c r="I22" s="5">
        <v>5997</v>
      </c>
    </row>
    <row r="23" spans="1:9" x14ac:dyDescent="0.25">
      <c r="A23" s="20">
        <v>41091</v>
      </c>
      <c r="B23" s="10">
        <v>3632</v>
      </c>
      <c r="C23" s="10">
        <v>1864</v>
      </c>
      <c r="D23" s="11">
        <v>55</v>
      </c>
      <c r="E23" s="11">
        <v>156</v>
      </c>
      <c r="F23" s="11">
        <v>123</v>
      </c>
      <c r="G23" s="11">
        <v>86</v>
      </c>
      <c r="H23" s="11">
        <v>29</v>
      </c>
      <c r="I23" s="10">
        <v>5944</v>
      </c>
    </row>
    <row r="24" spans="1:9" x14ac:dyDescent="0.25">
      <c r="A24" s="20">
        <v>41487</v>
      </c>
      <c r="B24" s="5">
        <v>3594</v>
      </c>
      <c r="C24" s="5">
        <v>1838</v>
      </c>
      <c r="D24" s="4">
        <v>55</v>
      </c>
      <c r="E24" s="4">
        <v>156</v>
      </c>
      <c r="F24" s="4">
        <v>121</v>
      </c>
      <c r="G24" s="4">
        <v>87</v>
      </c>
      <c r="H24" s="4">
        <v>31</v>
      </c>
      <c r="I24" s="5">
        <v>5882</v>
      </c>
    </row>
    <row r="25" spans="1:9" x14ac:dyDescent="0.25">
      <c r="A25" s="20">
        <v>41852</v>
      </c>
      <c r="B25" s="10">
        <v>3681</v>
      </c>
      <c r="C25" s="10">
        <v>1720</v>
      </c>
      <c r="D25" s="11">
        <v>60</v>
      </c>
      <c r="E25" s="11">
        <v>158</v>
      </c>
      <c r="F25" s="11">
        <v>122</v>
      </c>
      <c r="G25" s="11">
        <v>90</v>
      </c>
      <c r="H25" s="11">
        <v>31</v>
      </c>
      <c r="I25" s="10">
        <v>5862</v>
      </c>
    </row>
    <row r="26" spans="1:9" x14ac:dyDescent="0.25">
      <c r="A26" s="20">
        <v>42217</v>
      </c>
      <c r="B26" s="5">
        <v>3656</v>
      </c>
      <c r="C26" s="5">
        <v>1710</v>
      </c>
      <c r="D26" s="4">
        <v>69</v>
      </c>
      <c r="E26" s="4">
        <v>154</v>
      </c>
      <c r="F26" s="4">
        <v>124</v>
      </c>
      <c r="G26" s="4">
        <v>89</v>
      </c>
      <c r="H26" s="4">
        <v>33</v>
      </c>
      <c r="I26" s="5">
        <v>5835</v>
      </c>
    </row>
    <row r="27" spans="1:9" x14ac:dyDescent="0.25">
      <c r="A27" s="20">
        <v>42585</v>
      </c>
      <c r="B27" s="10">
        <v>3695</v>
      </c>
      <c r="C27" s="10">
        <v>1598</v>
      </c>
      <c r="D27" s="11">
        <v>51</v>
      </c>
      <c r="E27" s="11">
        <v>153</v>
      </c>
      <c r="F27" s="11">
        <v>104</v>
      </c>
      <c r="G27" s="11">
        <v>79</v>
      </c>
      <c r="H27" s="11">
        <v>34</v>
      </c>
      <c r="I27" s="10">
        <v>5716</v>
      </c>
    </row>
    <row r="28" spans="1:9" x14ac:dyDescent="0.25">
      <c r="A28" s="20">
        <v>44481</v>
      </c>
      <c r="B28" s="5">
        <v>3388.7874000000002</v>
      </c>
      <c r="C28" s="5">
        <v>1336.5938999999996</v>
      </c>
      <c r="D28" s="5">
        <v>57.650599999999997</v>
      </c>
      <c r="E28" s="5">
        <v>155.16869999999992</v>
      </c>
      <c r="F28" s="5">
        <v>92.756000000000014</v>
      </c>
      <c r="G28" s="5">
        <v>52.254900000000021</v>
      </c>
      <c r="H28" s="5">
        <v>20.133600000000001</v>
      </c>
      <c r="I28" s="5">
        <f>SUM(B28:H28)</f>
        <v>5103.3451000000005</v>
      </c>
    </row>
    <row r="29" spans="1:9" x14ac:dyDescent="0.25">
      <c r="A29" s="68" t="s">
        <v>103</v>
      </c>
      <c r="B29" s="68"/>
      <c r="C29" s="68"/>
      <c r="D29" s="68"/>
      <c r="E29" s="68"/>
      <c r="F29" s="68"/>
      <c r="G29" s="68"/>
      <c r="H29" s="68"/>
      <c r="I29" s="68"/>
    </row>
    <row r="30" spans="1:9" x14ac:dyDescent="0.25">
      <c r="A30" s="20">
        <v>42585</v>
      </c>
      <c r="B30" s="4">
        <v>29</v>
      </c>
      <c r="C30" s="4">
        <v>46</v>
      </c>
      <c r="D30" s="4">
        <v>5</v>
      </c>
      <c r="E30" s="4">
        <v>5</v>
      </c>
      <c r="F30" s="4">
        <v>10</v>
      </c>
      <c r="G30" s="4">
        <v>17</v>
      </c>
      <c r="H30" s="4">
        <v>0</v>
      </c>
      <c r="I30" s="4">
        <v>112</v>
      </c>
    </row>
    <row r="31" spans="1:9" x14ac:dyDescent="0.25">
      <c r="A31" s="68" t="s">
        <v>228</v>
      </c>
      <c r="B31" s="68"/>
      <c r="C31" s="68"/>
      <c r="D31" s="68"/>
      <c r="E31" s="68"/>
      <c r="F31" s="68"/>
      <c r="G31" s="68"/>
      <c r="H31" s="68"/>
      <c r="I31" s="68"/>
    </row>
    <row r="32" spans="1:9" x14ac:dyDescent="0.25">
      <c r="A32" s="20">
        <v>44481</v>
      </c>
      <c r="B32" s="32">
        <v>0.2611</v>
      </c>
      <c r="C32" s="32">
        <v>1.2803</v>
      </c>
      <c r="D32" s="32">
        <v>0.13930000000000001</v>
      </c>
      <c r="E32" s="32"/>
      <c r="F32" s="32"/>
      <c r="G32" s="32"/>
      <c r="H32" s="32">
        <v>5.4000000000000003E-3</v>
      </c>
      <c r="I32" s="32">
        <f t="shared" ref="I32" si="0">SUM(B32:H32)</f>
        <v>1.6860999999999999</v>
      </c>
    </row>
    <row r="33" spans="1:9" x14ac:dyDescent="0.25">
      <c r="A33" s="68" t="s">
        <v>104</v>
      </c>
      <c r="B33" s="68"/>
      <c r="C33" s="68"/>
      <c r="D33" s="68"/>
      <c r="E33" s="68"/>
      <c r="F33" s="68"/>
      <c r="G33" s="68"/>
      <c r="H33" s="68"/>
      <c r="I33" s="68"/>
    </row>
    <row r="34" spans="1:9" x14ac:dyDescent="0.25">
      <c r="A34" s="20">
        <v>38534</v>
      </c>
      <c r="B34" s="5">
        <v>7931</v>
      </c>
      <c r="C34" s="5">
        <v>3977</v>
      </c>
      <c r="D34" s="4">
        <v>366</v>
      </c>
      <c r="E34" s="5">
        <v>2090</v>
      </c>
      <c r="F34" s="4">
        <v>328</v>
      </c>
      <c r="G34" s="4">
        <v>146</v>
      </c>
      <c r="H34" s="4">
        <v>29</v>
      </c>
      <c r="I34" s="5">
        <f t="shared" ref="I34:I45" si="1">SUM(B34:H34)</f>
        <v>14867</v>
      </c>
    </row>
    <row r="35" spans="1:9" x14ac:dyDescent="0.25">
      <c r="A35" s="20">
        <v>38961</v>
      </c>
      <c r="B35" s="10">
        <v>7893</v>
      </c>
      <c r="C35" s="10">
        <v>3832</v>
      </c>
      <c r="D35" s="11">
        <v>360</v>
      </c>
      <c r="E35" s="10">
        <v>2107</v>
      </c>
      <c r="F35" s="11">
        <v>331</v>
      </c>
      <c r="G35" s="11">
        <v>142</v>
      </c>
      <c r="H35" s="11">
        <v>34</v>
      </c>
      <c r="I35" s="10">
        <f t="shared" si="1"/>
        <v>14699</v>
      </c>
    </row>
    <row r="36" spans="1:9" x14ac:dyDescent="0.25">
      <c r="A36" s="20">
        <v>39295</v>
      </c>
      <c r="B36" s="5">
        <v>7825</v>
      </c>
      <c r="C36" s="5">
        <v>3614</v>
      </c>
      <c r="D36" s="4">
        <v>351</v>
      </c>
      <c r="E36" s="5">
        <v>2120</v>
      </c>
      <c r="F36" s="4">
        <v>334</v>
      </c>
      <c r="G36" s="4">
        <v>143</v>
      </c>
      <c r="H36" s="4">
        <v>36</v>
      </c>
      <c r="I36" s="5">
        <f t="shared" si="1"/>
        <v>14423</v>
      </c>
    </row>
    <row r="37" spans="1:9" x14ac:dyDescent="0.25">
      <c r="A37" s="20">
        <v>39692</v>
      </c>
      <c r="B37" s="10">
        <v>7793</v>
      </c>
      <c r="C37" s="10">
        <v>3575</v>
      </c>
      <c r="D37" s="11">
        <v>350</v>
      </c>
      <c r="E37" s="10">
        <v>2122</v>
      </c>
      <c r="F37" s="11">
        <v>337</v>
      </c>
      <c r="G37" s="11">
        <v>144</v>
      </c>
      <c r="H37" s="11">
        <v>40</v>
      </c>
      <c r="I37" s="10">
        <f t="shared" si="1"/>
        <v>14361</v>
      </c>
    </row>
    <row r="38" spans="1:9" x14ac:dyDescent="0.25">
      <c r="A38" s="20">
        <v>40057</v>
      </c>
      <c r="B38" s="5">
        <v>7574</v>
      </c>
      <c r="C38" s="5">
        <v>3525</v>
      </c>
      <c r="D38" s="4">
        <v>348</v>
      </c>
      <c r="E38" s="5">
        <v>2120</v>
      </c>
      <c r="F38" s="4">
        <v>338</v>
      </c>
      <c r="G38" s="4">
        <v>142</v>
      </c>
      <c r="H38" s="4">
        <v>40</v>
      </c>
      <c r="I38" s="5">
        <f t="shared" si="1"/>
        <v>14087</v>
      </c>
    </row>
    <row r="39" spans="1:9" x14ac:dyDescent="0.25">
      <c r="A39" s="20">
        <v>40391</v>
      </c>
      <c r="B39" s="10">
        <v>7475</v>
      </c>
      <c r="C39" s="10">
        <v>3362</v>
      </c>
      <c r="D39" s="11">
        <v>336</v>
      </c>
      <c r="E39" s="10">
        <v>2117</v>
      </c>
      <c r="F39" s="11">
        <v>336</v>
      </c>
      <c r="G39" s="11">
        <v>142</v>
      </c>
      <c r="H39" s="11">
        <v>42</v>
      </c>
      <c r="I39" s="10">
        <f t="shared" si="1"/>
        <v>13810</v>
      </c>
    </row>
    <row r="40" spans="1:9" x14ac:dyDescent="0.25">
      <c r="A40" s="20">
        <v>40725</v>
      </c>
      <c r="B40" s="5">
        <v>7343</v>
      </c>
      <c r="C40" s="5">
        <v>3278</v>
      </c>
      <c r="D40" s="4">
        <v>314</v>
      </c>
      <c r="E40" s="5">
        <v>2116</v>
      </c>
      <c r="F40" s="4">
        <v>327</v>
      </c>
      <c r="G40" s="4">
        <v>137</v>
      </c>
      <c r="H40" s="4">
        <v>42</v>
      </c>
      <c r="I40" s="5">
        <f t="shared" si="1"/>
        <v>13557</v>
      </c>
    </row>
    <row r="41" spans="1:9" x14ac:dyDescent="0.25">
      <c r="A41" s="20">
        <v>41091</v>
      </c>
      <c r="B41" s="10">
        <v>7158</v>
      </c>
      <c r="C41" s="10">
        <v>3380</v>
      </c>
      <c r="D41" s="11">
        <v>300</v>
      </c>
      <c r="E41" s="10">
        <v>2110</v>
      </c>
      <c r="F41" s="11">
        <v>327</v>
      </c>
      <c r="G41" s="11">
        <v>135</v>
      </c>
      <c r="H41" s="11">
        <v>45</v>
      </c>
      <c r="I41" s="10">
        <f t="shared" si="1"/>
        <v>13455</v>
      </c>
    </row>
    <row r="42" spans="1:9" x14ac:dyDescent="0.25">
      <c r="A42" s="20">
        <v>41487</v>
      </c>
      <c r="B42" s="5">
        <v>7075</v>
      </c>
      <c r="C42" s="5">
        <v>3385</v>
      </c>
      <c r="D42" s="4">
        <v>297</v>
      </c>
      <c r="E42" s="5">
        <v>2109</v>
      </c>
      <c r="F42" s="4">
        <v>325</v>
      </c>
      <c r="G42" s="4">
        <v>136</v>
      </c>
      <c r="H42" s="4">
        <v>47</v>
      </c>
      <c r="I42" s="5">
        <f t="shared" si="1"/>
        <v>13374</v>
      </c>
    </row>
    <row r="43" spans="1:9" x14ac:dyDescent="0.25">
      <c r="A43" s="20">
        <v>41852</v>
      </c>
      <c r="B43" s="10">
        <v>7218</v>
      </c>
      <c r="C43" s="10">
        <v>3137</v>
      </c>
      <c r="D43" s="11">
        <v>308</v>
      </c>
      <c r="E43" s="10">
        <v>2105</v>
      </c>
      <c r="F43" s="11">
        <v>326</v>
      </c>
      <c r="G43" s="11">
        <v>139</v>
      </c>
      <c r="H43" s="11">
        <v>47</v>
      </c>
      <c r="I43" s="10">
        <f t="shared" si="1"/>
        <v>13280</v>
      </c>
    </row>
    <row r="44" spans="1:9" x14ac:dyDescent="0.25">
      <c r="A44" s="20">
        <v>42217</v>
      </c>
      <c r="B44" s="5">
        <v>7090</v>
      </c>
      <c r="C44" s="5">
        <v>3169</v>
      </c>
      <c r="D44" s="4">
        <v>325</v>
      </c>
      <c r="E44" s="5">
        <v>2099</v>
      </c>
      <c r="F44" s="4">
        <v>328</v>
      </c>
      <c r="G44" s="4">
        <v>137</v>
      </c>
      <c r="H44" s="4">
        <v>50</v>
      </c>
      <c r="I44" s="5">
        <f t="shared" si="1"/>
        <v>13198</v>
      </c>
    </row>
    <row r="45" spans="1:9" x14ac:dyDescent="0.25">
      <c r="A45" s="20">
        <v>42585</v>
      </c>
      <c r="B45" s="10">
        <v>7218</v>
      </c>
      <c r="C45" s="10">
        <v>2988</v>
      </c>
      <c r="D45" s="11">
        <v>297</v>
      </c>
      <c r="E45" s="10">
        <v>2095</v>
      </c>
      <c r="F45" s="11">
        <v>312</v>
      </c>
      <c r="G45" s="11">
        <v>150</v>
      </c>
      <c r="H45" s="11">
        <v>51</v>
      </c>
      <c r="I45" s="10">
        <f t="shared" si="1"/>
        <v>13111</v>
      </c>
    </row>
    <row r="46" spans="1:9" x14ac:dyDescent="0.25">
      <c r="A46" s="20">
        <v>44481</v>
      </c>
      <c r="B46" s="5">
        <v>6714.9128999999975</v>
      </c>
      <c r="C46" s="5">
        <v>2450.0567999999994</v>
      </c>
      <c r="D46" s="5">
        <v>244.94230000000005</v>
      </c>
      <c r="E46" s="5">
        <v>2032.2063999999991</v>
      </c>
      <c r="F46" s="5">
        <v>275.19</v>
      </c>
      <c r="G46" s="5">
        <v>172.69710000000003</v>
      </c>
      <c r="H46" s="5">
        <v>67.598799999999997</v>
      </c>
      <c r="I46" s="5">
        <f t="shared" ref="I46" si="2">SUM(B46:H46)</f>
        <v>11957.604299999997</v>
      </c>
    </row>
    <row r="48" spans="1:9" x14ac:dyDescent="0.25">
      <c r="A48" s="1" t="s">
        <v>229</v>
      </c>
    </row>
  </sheetData>
  <mergeCells count="6">
    <mergeCell ref="A4:I4"/>
    <mergeCell ref="A5:I5"/>
    <mergeCell ref="A17:I17"/>
    <mergeCell ref="A29:I29"/>
    <mergeCell ref="A33:I33"/>
    <mergeCell ref="A31:I31"/>
  </mergeCells>
  <pageMargins left="0.7" right="0.7" top="0.78740157499999996" bottom="0.78740157499999996" header="0.3" footer="0.3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33"/>
  <sheetViews>
    <sheetView topLeftCell="A4" zoomScale="90" zoomScaleNormal="90" workbookViewId="0">
      <selection activeCell="K4" sqref="K4"/>
    </sheetView>
  </sheetViews>
  <sheetFormatPr baseColWidth="10" defaultRowHeight="15" x14ac:dyDescent="0.25"/>
  <cols>
    <col min="1" max="1" width="27.125" style="1" customWidth="1"/>
    <col min="2" max="16384" width="11" style="1"/>
  </cols>
  <sheetData>
    <row r="1" spans="1:11" x14ac:dyDescent="0.25">
      <c r="A1" s="1" t="s">
        <v>224</v>
      </c>
    </row>
    <row r="3" spans="1:11" x14ac:dyDescent="0.25">
      <c r="A3" s="8" t="s">
        <v>105</v>
      </c>
      <c r="B3" s="20">
        <v>38534</v>
      </c>
      <c r="C3" s="20">
        <v>40057</v>
      </c>
      <c r="D3" s="20">
        <v>40391</v>
      </c>
      <c r="E3" s="20">
        <v>40725</v>
      </c>
      <c r="F3" s="20">
        <v>41091</v>
      </c>
      <c r="G3" s="20">
        <v>41487</v>
      </c>
      <c r="H3" s="20">
        <v>41852</v>
      </c>
      <c r="I3" s="20">
        <v>42217</v>
      </c>
      <c r="J3" s="20">
        <v>42583</v>
      </c>
      <c r="K3" s="20">
        <v>44481</v>
      </c>
    </row>
    <row r="4" spans="1:11" x14ac:dyDescent="0.25">
      <c r="A4" s="8" t="s">
        <v>106</v>
      </c>
      <c r="B4" s="5">
        <v>3174</v>
      </c>
      <c r="C4" s="5">
        <v>3094</v>
      </c>
      <c r="D4" s="5">
        <v>3046</v>
      </c>
      <c r="E4" s="5">
        <v>3011</v>
      </c>
      <c r="F4" s="5">
        <v>2992</v>
      </c>
      <c r="G4" s="5">
        <v>2974</v>
      </c>
      <c r="H4" s="6">
        <v>2930.83</v>
      </c>
      <c r="I4" s="6">
        <v>2895.05</v>
      </c>
      <c r="J4" s="6">
        <v>2845.1</v>
      </c>
      <c r="K4" s="45">
        <v>2486.9701999999993</v>
      </c>
    </row>
    <row r="5" spans="1:11" x14ac:dyDescent="0.25">
      <c r="A5" s="8" t="s">
        <v>107</v>
      </c>
      <c r="B5" s="10">
        <v>2764</v>
      </c>
      <c r="C5" s="10">
        <v>2674</v>
      </c>
      <c r="D5" s="10">
        <v>2631</v>
      </c>
      <c r="E5" s="10">
        <v>2592</v>
      </c>
      <c r="F5" s="10">
        <v>2580</v>
      </c>
      <c r="G5" s="10">
        <v>2578</v>
      </c>
      <c r="H5" s="12">
        <v>2562.7800000000002</v>
      </c>
      <c r="I5" s="12">
        <v>2537.84</v>
      </c>
      <c r="J5" s="12">
        <v>2513.2399999999998</v>
      </c>
      <c r="K5" s="46">
        <v>2385.9451999999987</v>
      </c>
    </row>
    <row r="6" spans="1:11" x14ac:dyDescent="0.25">
      <c r="A6" s="8" t="s">
        <v>108</v>
      </c>
      <c r="B6" s="4">
        <v>406</v>
      </c>
      <c r="C6" s="4">
        <v>407</v>
      </c>
      <c r="D6" s="4">
        <v>399</v>
      </c>
      <c r="E6" s="4">
        <v>394</v>
      </c>
      <c r="F6" s="4">
        <v>387</v>
      </c>
      <c r="G6" s="4">
        <v>389</v>
      </c>
      <c r="H6" s="4">
        <v>384.65</v>
      </c>
      <c r="I6" s="4">
        <v>376.68</v>
      </c>
      <c r="J6" s="4">
        <v>369.85</v>
      </c>
      <c r="K6" s="45">
        <v>312.27710000000002</v>
      </c>
    </row>
    <row r="7" spans="1:11" x14ac:dyDescent="0.25">
      <c r="A7" s="8" t="s">
        <v>109</v>
      </c>
      <c r="B7" s="11">
        <v>336</v>
      </c>
      <c r="C7" s="11">
        <v>402</v>
      </c>
      <c r="D7" s="11">
        <v>406</v>
      </c>
      <c r="E7" s="11">
        <v>418</v>
      </c>
      <c r="F7" s="11">
        <v>420</v>
      </c>
      <c r="G7" s="11">
        <v>421</v>
      </c>
      <c r="H7" s="11">
        <v>426.72</v>
      </c>
      <c r="I7" s="11">
        <v>430.46</v>
      </c>
      <c r="J7" s="11">
        <v>434.03</v>
      </c>
      <c r="K7" s="46">
        <v>474.6909</v>
      </c>
    </row>
    <row r="8" spans="1:11" x14ac:dyDescent="0.25">
      <c r="A8" s="8" t="s">
        <v>110</v>
      </c>
      <c r="B8" s="4">
        <v>349</v>
      </c>
      <c r="C8" s="4">
        <v>376</v>
      </c>
      <c r="D8" s="4">
        <v>372</v>
      </c>
      <c r="E8" s="4">
        <v>374</v>
      </c>
      <c r="F8" s="4">
        <v>370</v>
      </c>
      <c r="G8" s="4">
        <v>374</v>
      </c>
      <c r="H8" s="4">
        <v>362.41</v>
      </c>
      <c r="I8" s="4">
        <v>365.52</v>
      </c>
      <c r="J8" s="4">
        <v>364.44</v>
      </c>
      <c r="K8" s="45">
        <v>354.54820000000012</v>
      </c>
    </row>
    <row r="9" spans="1:11" x14ac:dyDescent="0.25">
      <c r="A9" s="8" t="s">
        <v>111</v>
      </c>
      <c r="B9" s="11">
        <v>268</v>
      </c>
      <c r="C9" s="11">
        <v>252</v>
      </c>
      <c r="D9" s="11">
        <v>245</v>
      </c>
      <c r="E9" s="11">
        <v>240</v>
      </c>
      <c r="F9" s="11">
        <v>235</v>
      </c>
      <c r="G9" s="11">
        <v>231</v>
      </c>
      <c r="H9" s="11">
        <v>226.88</v>
      </c>
      <c r="I9" s="11">
        <v>222.39</v>
      </c>
      <c r="J9" s="11">
        <v>214.71</v>
      </c>
      <c r="K9" s="46">
        <v>249.38640000000001</v>
      </c>
    </row>
    <row r="10" spans="1:11" x14ac:dyDescent="0.25">
      <c r="A10" s="8" t="s">
        <v>112</v>
      </c>
      <c r="B10" s="4">
        <v>193</v>
      </c>
      <c r="C10" s="4">
        <v>167</v>
      </c>
      <c r="D10" s="4">
        <v>245</v>
      </c>
      <c r="E10" s="4">
        <v>152</v>
      </c>
      <c r="F10" s="4">
        <v>148</v>
      </c>
      <c r="G10" s="4">
        <v>146</v>
      </c>
      <c r="H10" s="4">
        <v>136.36000000000001</v>
      </c>
      <c r="I10" s="4">
        <v>128.05000000000001</v>
      </c>
      <c r="J10" s="4">
        <v>115.12</v>
      </c>
      <c r="K10" s="45">
        <v>76.395200000000003</v>
      </c>
    </row>
    <row r="11" spans="1:11" x14ac:dyDescent="0.25">
      <c r="A11" s="8" t="s">
        <v>113</v>
      </c>
      <c r="B11" s="11">
        <v>106</v>
      </c>
      <c r="C11" s="11">
        <v>116</v>
      </c>
      <c r="D11" s="11">
        <v>117</v>
      </c>
      <c r="E11" s="11">
        <v>117</v>
      </c>
      <c r="F11" s="11">
        <v>117</v>
      </c>
      <c r="G11" s="11">
        <v>116</v>
      </c>
      <c r="H11" s="11">
        <v>115.35</v>
      </c>
      <c r="I11" s="11">
        <v>113.32</v>
      </c>
      <c r="J11" s="11">
        <v>113.45</v>
      </c>
      <c r="K11" s="46">
        <v>105.4747</v>
      </c>
    </row>
    <row r="12" spans="1:11" x14ac:dyDescent="0.25">
      <c r="A12" s="8" t="s">
        <v>114</v>
      </c>
      <c r="B12" s="4">
        <v>57</v>
      </c>
      <c r="C12" s="4">
        <v>72</v>
      </c>
      <c r="D12" s="4">
        <v>79</v>
      </c>
      <c r="E12" s="4">
        <v>90</v>
      </c>
      <c r="F12" s="4">
        <v>92</v>
      </c>
      <c r="G12" s="4">
        <v>93</v>
      </c>
      <c r="H12" s="4">
        <v>97.64</v>
      </c>
      <c r="I12" s="4">
        <v>107.97</v>
      </c>
      <c r="J12" s="4">
        <v>117.15</v>
      </c>
      <c r="K12" s="45">
        <v>138.90280000000001</v>
      </c>
    </row>
    <row r="13" spans="1:11" x14ac:dyDescent="0.25">
      <c r="A13" s="8" t="s">
        <v>115</v>
      </c>
      <c r="B13" s="11">
        <v>31</v>
      </c>
      <c r="C13" s="11">
        <v>25</v>
      </c>
      <c r="D13" s="11">
        <v>24</v>
      </c>
      <c r="E13" s="11">
        <v>22</v>
      </c>
      <c r="F13" s="11">
        <v>21</v>
      </c>
      <c r="G13" s="11">
        <v>21</v>
      </c>
      <c r="H13" s="11">
        <v>19.71</v>
      </c>
      <c r="I13" s="11">
        <v>19.22</v>
      </c>
      <c r="J13" s="11">
        <v>0</v>
      </c>
      <c r="K13" s="46">
        <v>20.640699999999999</v>
      </c>
    </row>
    <row r="14" spans="1:11" x14ac:dyDescent="0.25">
      <c r="A14" s="8" t="s">
        <v>116</v>
      </c>
      <c r="B14" s="4">
        <v>45</v>
      </c>
      <c r="C14" s="4">
        <v>139</v>
      </c>
      <c r="D14" s="4">
        <v>64</v>
      </c>
      <c r="E14" s="4">
        <v>148</v>
      </c>
      <c r="F14" s="4">
        <v>149</v>
      </c>
      <c r="G14" s="4">
        <v>149</v>
      </c>
      <c r="H14" s="4">
        <v>154.19999999999999</v>
      </c>
      <c r="I14" s="4">
        <v>165.39</v>
      </c>
      <c r="J14" s="4">
        <v>196.44</v>
      </c>
      <c r="K14" s="45">
        <v>247.34169999999907</v>
      </c>
    </row>
    <row r="15" spans="1:11" x14ac:dyDescent="0.25">
      <c r="A15" s="14" t="s">
        <v>117</v>
      </c>
      <c r="B15" s="15">
        <v>7806</v>
      </c>
      <c r="C15" s="15">
        <v>7724</v>
      </c>
      <c r="D15" s="15">
        <v>7628</v>
      </c>
      <c r="E15" s="15">
        <v>7558</v>
      </c>
      <c r="F15" s="15">
        <v>7510</v>
      </c>
      <c r="G15" s="15">
        <v>7491</v>
      </c>
      <c r="H15" s="16">
        <v>7417.53</v>
      </c>
      <c r="I15" s="16">
        <v>7361.88</v>
      </c>
      <c r="J15" s="16">
        <v>7283.52</v>
      </c>
      <c r="K15" s="47">
        <v>6852.5730999999969</v>
      </c>
    </row>
    <row r="16" spans="1:11" x14ac:dyDescent="0.25">
      <c r="A16" s="8" t="s">
        <v>118</v>
      </c>
      <c r="B16" s="5">
        <v>1757</v>
      </c>
      <c r="C16" s="5">
        <v>1508</v>
      </c>
      <c r="D16" s="5">
        <v>1448</v>
      </c>
      <c r="E16" s="5">
        <v>1392</v>
      </c>
      <c r="F16" s="5">
        <v>1381</v>
      </c>
      <c r="G16" s="5">
        <v>1361</v>
      </c>
      <c r="H16" s="6">
        <v>1375.27</v>
      </c>
      <c r="I16" s="6">
        <v>1370.37</v>
      </c>
      <c r="J16" s="6">
        <v>1368.64</v>
      </c>
      <c r="K16" s="45">
        <v>1147.6120999999989</v>
      </c>
    </row>
    <row r="17" spans="1:11" x14ac:dyDescent="0.25">
      <c r="A17" s="8" t="s">
        <v>119</v>
      </c>
      <c r="B17" s="10">
        <v>1589</v>
      </c>
      <c r="C17" s="10">
        <v>1440</v>
      </c>
      <c r="D17" s="10">
        <v>1403</v>
      </c>
      <c r="E17" s="10">
        <v>1359</v>
      </c>
      <c r="F17" s="10">
        <v>1341</v>
      </c>
      <c r="G17" s="10">
        <v>1319</v>
      </c>
      <c r="H17" s="12">
        <v>1305.69</v>
      </c>
      <c r="I17" s="12">
        <v>1285.45</v>
      </c>
      <c r="J17" s="12">
        <v>1260.1500000000001</v>
      </c>
      <c r="K17" s="46">
        <v>1012.1560000000011</v>
      </c>
    </row>
    <row r="18" spans="1:11" x14ac:dyDescent="0.25">
      <c r="A18" s="8" t="s">
        <v>120</v>
      </c>
      <c r="B18" s="4">
        <v>614</v>
      </c>
      <c r="C18" s="4">
        <v>554</v>
      </c>
      <c r="D18" s="4">
        <v>535</v>
      </c>
      <c r="E18" s="4">
        <v>524</v>
      </c>
      <c r="F18" s="4">
        <v>520</v>
      </c>
      <c r="G18" s="4">
        <v>512</v>
      </c>
      <c r="H18" s="4">
        <v>507.1</v>
      </c>
      <c r="I18" s="4">
        <v>497.63</v>
      </c>
      <c r="J18" s="4">
        <v>495.6</v>
      </c>
      <c r="K18" s="45">
        <v>448.74729999999988</v>
      </c>
    </row>
    <row r="19" spans="1:11" x14ac:dyDescent="0.25">
      <c r="A19" s="8" t="s">
        <v>121</v>
      </c>
      <c r="B19" s="11">
        <v>521</v>
      </c>
      <c r="C19" s="11">
        <v>569</v>
      </c>
      <c r="D19" s="11">
        <v>577</v>
      </c>
      <c r="E19" s="11">
        <v>583</v>
      </c>
      <c r="F19" s="11">
        <v>588</v>
      </c>
      <c r="G19" s="11">
        <v>595</v>
      </c>
      <c r="H19" s="11">
        <v>603.77</v>
      </c>
      <c r="I19" s="11">
        <v>628.39</v>
      </c>
      <c r="J19" s="11">
        <v>648.13</v>
      </c>
      <c r="K19" s="46">
        <v>712.14339999999993</v>
      </c>
    </row>
    <row r="20" spans="1:11" x14ac:dyDescent="0.25">
      <c r="A20" s="8" t="s">
        <v>122</v>
      </c>
      <c r="B20" s="4">
        <v>489</v>
      </c>
      <c r="C20" s="4">
        <v>383</v>
      </c>
      <c r="D20" s="4">
        <v>359</v>
      </c>
      <c r="E20" s="4">
        <v>344</v>
      </c>
      <c r="F20" s="4">
        <v>336</v>
      </c>
      <c r="G20" s="4">
        <v>328</v>
      </c>
      <c r="H20" s="4">
        <v>316.41000000000003</v>
      </c>
      <c r="I20" s="4">
        <v>311.89</v>
      </c>
      <c r="J20" s="4">
        <v>305</v>
      </c>
      <c r="K20" s="45">
        <v>216.96620000000001</v>
      </c>
    </row>
    <row r="21" spans="1:11" x14ac:dyDescent="0.25">
      <c r="A21" s="8" t="s">
        <v>123</v>
      </c>
      <c r="B21" s="11">
        <v>255</v>
      </c>
      <c r="C21" s="11">
        <v>267</v>
      </c>
      <c r="D21" s="11">
        <v>264</v>
      </c>
      <c r="E21" s="11">
        <v>255</v>
      </c>
      <c r="F21" s="11">
        <v>258</v>
      </c>
      <c r="G21" s="11">
        <v>258</v>
      </c>
      <c r="H21" s="11">
        <v>259.39</v>
      </c>
      <c r="I21" s="11">
        <v>263.58</v>
      </c>
      <c r="J21" s="11">
        <v>261.14</v>
      </c>
      <c r="K21" s="46">
        <v>242.2253</v>
      </c>
    </row>
    <row r="22" spans="1:11" x14ac:dyDescent="0.25">
      <c r="A22" s="8" t="s">
        <v>124</v>
      </c>
      <c r="B22" s="4">
        <v>301</v>
      </c>
      <c r="C22" s="4">
        <v>223</v>
      </c>
      <c r="D22" s="4">
        <v>205</v>
      </c>
      <c r="E22" s="4">
        <v>189</v>
      </c>
      <c r="F22" s="4">
        <v>178</v>
      </c>
      <c r="G22" s="4">
        <v>173</v>
      </c>
      <c r="H22" s="4">
        <v>164.33</v>
      </c>
      <c r="I22" s="4">
        <v>152.02000000000001</v>
      </c>
      <c r="J22" s="4">
        <v>141.63999999999999</v>
      </c>
      <c r="K22" s="45">
        <v>80.087100000000007</v>
      </c>
    </row>
    <row r="23" spans="1:11" x14ac:dyDescent="0.25">
      <c r="A23" s="8" t="s">
        <v>125</v>
      </c>
      <c r="B23" s="11">
        <v>232</v>
      </c>
      <c r="C23" s="11">
        <v>205</v>
      </c>
      <c r="D23" s="11">
        <v>198</v>
      </c>
      <c r="E23" s="11">
        <v>193</v>
      </c>
      <c r="F23" s="11">
        <v>191</v>
      </c>
      <c r="G23" s="11">
        <v>191</v>
      </c>
      <c r="H23" s="11">
        <v>186.51</v>
      </c>
      <c r="I23" s="11">
        <v>187.32</v>
      </c>
      <c r="J23" s="11">
        <v>189.06</v>
      </c>
      <c r="K23" s="46">
        <v>185.6292</v>
      </c>
    </row>
    <row r="24" spans="1:11" x14ac:dyDescent="0.25">
      <c r="A24" s="8" t="s">
        <v>231</v>
      </c>
      <c r="B24" s="4">
        <v>212</v>
      </c>
      <c r="C24" s="4">
        <v>192</v>
      </c>
      <c r="D24" s="4">
        <v>185</v>
      </c>
      <c r="E24" s="4">
        <v>177</v>
      </c>
      <c r="F24" s="4">
        <v>173</v>
      </c>
      <c r="G24" s="4">
        <v>167</v>
      </c>
      <c r="H24" s="4">
        <v>168.39</v>
      </c>
      <c r="I24" s="4">
        <v>164.56</v>
      </c>
      <c r="J24" s="4">
        <v>161</v>
      </c>
      <c r="K24" s="45">
        <v>126.98200000000001</v>
      </c>
    </row>
    <row r="25" spans="1:11" x14ac:dyDescent="0.25">
      <c r="A25" s="8" t="s">
        <v>230</v>
      </c>
      <c r="B25" s="4">
        <v>153</v>
      </c>
      <c r="C25" s="4">
        <v>181.9811</v>
      </c>
      <c r="D25" s="4">
        <v>194.6</v>
      </c>
      <c r="E25" s="4">
        <v>202.96</v>
      </c>
      <c r="F25" s="4">
        <v>209.44</v>
      </c>
      <c r="G25" s="4">
        <v>216.01</v>
      </c>
      <c r="H25" s="4">
        <v>225.5</v>
      </c>
      <c r="I25" s="4">
        <v>234.87</v>
      </c>
      <c r="J25" s="4">
        <v>260.14999999999998</v>
      </c>
      <c r="K25" s="45">
        <v>311.06610000000001</v>
      </c>
    </row>
    <row r="26" spans="1:11" x14ac:dyDescent="0.25">
      <c r="A26" s="8" t="s">
        <v>126</v>
      </c>
      <c r="B26" s="11">
        <v>162.1</v>
      </c>
      <c r="C26" s="11">
        <v>153.66650000000001</v>
      </c>
      <c r="D26" s="11">
        <v>148.38999999999999</v>
      </c>
      <c r="E26" s="11">
        <v>145.62</v>
      </c>
      <c r="F26" s="11">
        <v>141.88</v>
      </c>
      <c r="G26" s="11">
        <v>139.63999999999999</v>
      </c>
      <c r="H26" s="11">
        <v>137.11000000000001</v>
      </c>
      <c r="I26" s="11">
        <v>134.80000000000001</v>
      </c>
      <c r="J26" s="11">
        <v>134.87</v>
      </c>
      <c r="K26" s="46">
        <v>93.164600000000007</v>
      </c>
    </row>
    <row r="27" spans="1:11" x14ac:dyDescent="0.25">
      <c r="A27" s="8" t="s">
        <v>127</v>
      </c>
      <c r="B27" s="4">
        <v>147.6</v>
      </c>
      <c r="C27" s="4">
        <v>139.42269999999999</v>
      </c>
      <c r="D27" s="4">
        <v>135.08000000000001</v>
      </c>
      <c r="E27" s="4">
        <v>125.63</v>
      </c>
      <c r="F27" s="4">
        <v>122.05</v>
      </c>
      <c r="G27" s="4">
        <v>120.91</v>
      </c>
      <c r="H27" s="4">
        <v>116.82</v>
      </c>
      <c r="I27" s="4">
        <v>112.61</v>
      </c>
      <c r="J27" s="4">
        <v>109.02</v>
      </c>
      <c r="K27" s="45">
        <v>71.721800000000002</v>
      </c>
    </row>
    <row r="28" spans="1:11" x14ac:dyDescent="0.25">
      <c r="A28" s="8" t="s">
        <v>128</v>
      </c>
      <c r="B28" s="11">
        <v>36.9</v>
      </c>
      <c r="C28" s="11">
        <v>72.098299999999995</v>
      </c>
      <c r="D28" s="11">
        <v>83.61</v>
      </c>
      <c r="E28" s="11">
        <v>93.2</v>
      </c>
      <c r="F28" s="11">
        <v>99.4</v>
      </c>
      <c r="G28" s="11">
        <v>102.57</v>
      </c>
      <c r="H28" s="11">
        <v>113.29</v>
      </c>
      <c r="I28" s="11">
        <v>121.23</v>
      </c>
      <c r="J28" s="11">
        <v>133</v>
      </c>
      <c r="K28" s="46">
        <v>178.01049999999998</v>
      </c>
    </row>
    <row r="29" spans="1:11" x14ac:dyDescent="0.25">
      <c r="A29" s="8" t="s">
        <v>129</v>
      </c>
      <c r="B29" s="4">
        <v>196</v>
      </c>
      <c r="C29" s="4">
        <v>138</v>
      </c>
      <c r="D29" s="4">
        <v>127</v>
      </c>
      <c r="E29" s="4">
        <v>24</v>
      </c>
      <c r="F29" s="4">
        <v>111</v>
      </c>
      <c r="G29" s="4">
        <v>104</v>
      </c>
      <c r="H29" s="4">
        <v>97.74</v>
      </c>
      <c r="I29" s="4">
        <v>92.09</v>
      </c>
      <c r="J29" s="4">
        <v>0</v>
      </c>
      <c r="K29" s="45">
        <v>62.127700000000004</v>
      </c>
    </row>
    <row r="30" spans="1:11" x14ac:dyDescent="0.25">
      <c r="A30" s="8" t="s">
        <v>130</v>
      </c>
      <c r="B30" s="11">
        <v>895</v>
      </c>
      <c r="C30" s="11">
        <v>883</v>
      </c>
      <c r="D30" s="11">
        <v>880</v>
      </c>
      <c r="E30" s="11">
        <v>957</v>
      </c>
      <c r="F30" s="11">
        <v>867</v>
      </c>
      <c r="G30" s="11">
        <v>874</v>
      </c>
      <c r="H30" s="11">
        <v>285</v>
      </c>
      <c r="I30" s="11">
        <v>278.16000000000003</v>
      </c>
      <c r="J30" s="11">
        <v>248.29</v>
      </c>
      <c r="K30" s="46">
        <v>214.70580000000155</v>
      </c>
    </row>
    <row r="31" spans="1:11" x14ac:dyDescent="0.25">
      <c r="A31" s="14" t="s">
        <v>131</v>
      </c>
      <c r="B31" s="15">
        <v>7061</v>
      </c>
      <c r="C31" s="15">
        <v>6362</v>
      </c>
      <c r="D31" s="15">
        <v>6181</v>
      </c>
      <c r="E31" s="15">
        <v>5997</v>
      </c>
      <c r="F31" s="15">
        <v>5944</v>
      </c>
      <c r="G31" s="15">
        <v>5882</v>
      </c>
      <c r="H31" s="16">
        <v>5862.33</v>
      </c>
      <c r="I31" s="16">
        <v>5834.94</v>
      </c>
      <c r="J31" s="16">
        <v>5715.67</v>
      </c>
      <c r="K31" s="47">
        <v>5103.3451000000023</v>
      </c>
    </row>
    <row r="33" spans="1:1" x14ac:dyDescent="0.25">
      <c r="A33" s="1" t="s">
        <v>232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G140"/>
  <sheetViews>
    <sheetView topLeftCell="A121" workbookViewId="0">
      <selection activeCell="B3" sqref="B3"/>
    </sheetView>
  </sheetViews>
  <sheetFormatPr baseColWidth="10" defaultRowHeight="15" x14ac:dyDescent="0.25"/>
  <cols>
    <col min="1" max="1" width="26.125" style="1" customWidth="1"/>
    <col min="2" max="2" width="7" style="1" customWidth="1"/>
    <col min="3" max="3" width="9.375" style="1" customWidth="1"/>
    <col min="4" max="4" width="11" style="1"/>
    <col min="5" max="5" width="18.625" style="1" customWidth="1"/>
    <col min="6" max="16384" width="11" style="1"/>
  </cols>
  <sheetData>
    <row r="1" spans="1:7" x14ac:dyDescent="0.25">
      <c r="A1" s="1" t="s">
        <v>233</v>
      </c>
    </row>
    <row r="3" spans="1:7" x14ac:dyDescent="0.25">
      <c r="A3" s="8"/>
      <c r="B3" s="8"/>
      <c r="C3" s="8">
        <v>2016</v>
      </c>
      <c r="E3" s="8"/>
      <c r="F3" s="8"/>
      <c r="G3" s="8">
        <v>2021</v>
      </c>
    </row>
    <row r="4" spans="1:7" x14ac:dyDescent="0.25">
      <c r="A4" s="8" t="s">
        <v>132</v>
      </c>
      <c r="B4" s="8"/>
      <c r="C4" s="22" t="s">
        <v>234</v>
      </c>
      <c r="E4" s="8" t="s">
        <v>132</v>
      </c>
      <c r="F4" s="8"/>
      <c r="G4" s="22" t="s">
        <v>234</v>
      </c>
    </row>
    <row r="5" spans="1:7" x14ac:dyDescent="0.25">
      <c r="A5" s="8" t="s">
        <v>106</v>
      </c>
      <c r="B5" s="48" t="s">
        <v>226</v>
      </c>
      <c r="C5" s="6">
        <v>2845.1</v>
      </c>
      <c r="E5" s="8" t="s">
        <v>106</v>
      </c>
      <c r="F5" s="48" t="s">
        <v>226</v>
      </c>
      <c r="G5" s="6">
        <v>2486.9701999999993</v>
      </c>
    </row>
    <row r="6" spans="1:7" x14ac:dyDescent="0.25">
      <c r="A6" s="8" t="s">
        <v>107</v>
      </c>
      <c r="B6" s="48" t="s">
        <v>226</v>
      </c>
      <c r="C6" s="6">
        <v>2513.2399999999998</v>
      </c>
      <c r="E6" s="8" t="s">
        <v>147</v>
      </c>
      <c r="F6" s="48" t="s">
        <v>226</v>
      </c>
      <c r="G6" s="6">
        <v>2385.9451999999987</v>
      </c>
    </row>
    <row r="7" spans="1:7" x14ac:dyDescent="0.25">
      <c r="A7" s="8" t="s">
        <v>109</v>
      </c>
      <c r="B7" s="48" t="s">
        <v>226</v>
      </c>
      <c r="C7" s="6">
        <v>434.03</v>
      </c>
      <c r="E7" s="8" t="s">
        <v>109</v>
      </c>
      <c r="F7" s="48" t="s">
        <v>226</v>
      </c>
      <c r="G7" s="6">
        <v>474.6909</v>
      </c>
    </row>
    <row r="8" spans="1:7" x14ac:dyDescent="0.25">
      <c r="A8" s="8" t="s">
        <v>108</v>
      </c>
      <c r="B8" s="48" t="s">
        <v>226</v>
      </c>
      <c r="C8" s="6">
        <v>369.85</v>
      </c>
      <c r="E8" s="8" t="s">
        <v>110</v>
      </c>
      <c r="F8" s="48" t="s">
        <v>226</v>
      </c>
      <c r="G8" s="6">
        <v>354.54820000000012</v>
      </c>
    </row>
    <row r="9" spans="1:7" x14ac:dyDescent="0.25">
      <c r="A9" s="8" t="s">
        <v>110</v>
      </c>
      <c r="B9" s="48" t="s">
        <v>226</v>
      </c>
      <c r="C9" s="6">
        <v>364.44</v>
      </c>
      <c r="E9" s="8" t="s">
        <v>235</v>
      </c>
      <c r="F9" s="48" t="s">
        <v>226</v>
      </c>
      <c r="G9" s="6">
        <v>312.27710000000002</v>
      </c>
    </row>
    <row r="10" spans="1:7" x14ac:dyDescent="0.25">
      <c r="A10" s="8" t="s">
        <v>111</v>
      </c>
      <c r="B10" s="48" t="s">
        <v>226</v>
      </c>
      <c r="C10" s="6">
        <v>214.71</v>
      </c>
      <c r="E10" s="8" t="s">
        <v>111</v>
      </c>
      <c r="F10" s="48" t="s">
        <v>226</v>
      </c>
      <c r="G10" s="6">
        <v>249.38640000000001</v>
      </c>
    </row>
    <row r="11" spans="1:7" x14ac:dyDescent="0.25">
      <c r="A11" s="8" t="s">
        <v>114</v>
      </c>
      <c r="B11" s="48" t="s">
        <v>226</v>
      </c>
      <c r="C11" s="6">
        <v>117.15</v>
      </c>
      <c r="E11" s="8" t="s">
        <v>114</v>
      </c>
      <c r="F11" s="48" t="s">
        <v>226</v>
      </c>
      <c r="G11" s="6">
        <v>138.90280000000001</v>
      </c>
    </row>
    <row r="12" spans="1:7" x14ac:dyDescent="0.25">
      <c r="A12" s="8" t="s">
        <v>112</v>
      </c>
      <c r="B12" s="48" t="s">
        <v>226</v>
      </c>
      <c r="C12" s="6">
        <v>115.12</v>
      </c>
      <c r="E12" s="8" t="s">
        <v>113</v>
      </c>
      <c r="F12" s="48" t="s">
        <v>226</v>
      </c>
      <c r="G12" s="6">
        <v>105.4747</v>
      </c>
    </row>
    <row r="13" spans="1:7" x14ac:dyDescent="0.25">
      <c r="A13" s="8" t="s">
        <v>113</v>
      </c>
      <c r="B13" s="48" t="s">
        <v>226</v>
      </c>
      <c r="C13" s="6">
        <v>113.45</v>
      </c>
      <c r="E13" s="8" t="s">
        <v>112</v>
      </c>
      <c r="F13" s="48" t="s">
        <v>226</v>
      </c>
      <c r="G13" s="6">
        <v>76.395200000000003</v>
      </c>
    </row>
    <row r="14" spans="1:7" x14ac:dyDescent="0.25">
      <c r="A14" s="8" t="s">
        <v>138</v>
      </c>
      <c r="B14" s="48" t="s">
        <v>226</v>
      </c>
      <c r="C14" s="6">
        <v>72.319999999999993</v>
      </c>
      <c r="E14" s="8" t="s">
        <v>140</v>
      </c>
      <c r="F14" s="48" t="s">
        <v>226</v>
      </c>
      <c r="G14" s="6">
        <v>71.086099999999988</v>
      </c>
    </row>
    <row r="15" spans="1:7" x14ac:dyDescent="0.25">
      <c r="A15" s="8" t="s">
        <v>140</v>
      </c>
      <c r="B15" s="48" t="s">
        <v>226</v>
      </c>
      <c r="C15" s="6">
        <v>58.57</v>
      </c>
      <c r="E15" s="8" t="s">
        <v>236</v>
      </c>
      <c r="F15" s="48" t="s">
        <v>226</v>
      </c>
      <c r="G15" s="6">
        <v>55.327100000000009</v>
      </c>
    </row>
    <row r="16" spans="1:7" x14ac:dyDescent="0.25">
      <c r="A16" s="8" t="s">
        <v>142</v>
      </c>
      <c r="B16" s="48" t="s">
        <v>226</v>
      </c>
      <c r="C16" s="6">
        <v>21.09</v>
      </c>
      <c r="E16" s="8" t="s">
        <v>237</v>
      </c>
      <c r="F16" s="48" t="s">
        <v>226</v>
      </c>
      <c r="G16" s="6">
        <v>48.018200000000007</v>
      </c>
    </row>
    <row r="17" spans="1:7" x14ac:dyDescent="0.25">
      <c r="A17" s="8" t="s">
        <v>64</v>
      </c>
      <c r="B17" s="48" t="s">
        <v>226</v>
      </c>
      <c r="C17" s="6">
        <v>20.34</v>
      </c>
      <c r="E17" s="8" t="s">
        <v>142</v>
      </c>
      <c r="F17" s="48" t="s">
        <v>226</v>
      </c>
      <c r="G17" s="6">
        <v>30.069600000000001</v>
      </c>
    </row>
    <row r="18" spans="1:7" x14ac:dyDescent="0.25">
      <c r="A18" s="8" t="s">
        <v>145</v>
      </c>
      <c r="B18" s="48" t="s">
        <v>226</v>
      </c>
      <c r="C18" s="6">
        <v>11.82</v>
      </c>
      <c r="E18" s="8" t="s">
        <v>238</v>
      </c>
      <c r="F18" s="48" t="s">
        <v>226</v>
      </c>
      <c r="G18" s="6">
        <v>20.640699999999999</v>
      </c>
    </row>
    <row r="19" spans="1:7" x14ac:dyDescent="0.25">
      <c r="A19" s="8" t="s">
        <v>147</v>
      </c>
      <c r="B19" s="48" t="s">
        <v>226</v>
      </c>
      <c r="C19" s="6">
        <v>11.31</v>
      </c>
      <c r="E19" s="8" t="s">
        <v>239</v>
      </c>
      <c r="F19" s="48" t="s">
        <v>226</v>
      </c>
      <c r="G19" s="6">
        <v>9.988999999999999</v>
      </c>
    </row>
    <row r="20" spans="1:7" x14ac:dyDescent="0.25">
      <c r="A20" s="8" t="s">
        <v>149</v>
      </c>
      <c r="B20" s="48" t="s">
        <v>226</v>
      </c>
      <c r="C20" s="6">
        <v>0.41</v>
      </c>
      <c r="E20" s="8" t="s">
        <v>240</v>
      </c>
      <c r="F20" s="48" t="s">
        <v>226</v>
      </c>
      <c r="G20" s="6">
        <v>7.0584999999999996</v>
      </c>
    </row>
    <row r="21" spans="1:7" x14ac:dyDescent="0.25">
      <c r="A21" s="8" t="s">
        <v>151</v>
      </c>
      <c r="B21" s="48" t="s">
        <v>226</v>
      </c>
      <c r="C21" s="6">
        <v>0.38</v>
      </c>
      <c r="E21" s="8" t="s">
        <v>241</v>
      </c>
      <c r="F21" s="48" t="s">
        <v>226</v>
      </c>
      <c r="G21" s="6">
        <v>6.4348999999999998</v>
      </c>
    </row>
    <row r="22" spans="1:7" x14ac:dyDescent="0.25">
      <c r="A22" s="8" t="s">
        <v>153</v>
      </c>
      <c r="B22" s="48" t="s">
        <v>226</v>
      </c>
      <c r="C22" s="6">
        <v>0.15</v>
      </c>
      <c r="E22" s="8" t="s">
        <v>242</v>
      </c>
      <c r="F22" s="48" t="s">
        <v>226</v>
      </c>
      <c r="G22" s="6">
        <v>3.7335000000000003</v>
      </c>
    </row>
    <row r="23" spans="1:7" x14ac:dyDescent="0.25">
      <c r="A23" s="8" t="s">
        <v>155</v>
      </c>
      <c r="B23" s="48" t="s">
        <v>226</v>
      </c>
      <c r="C23" s="6">
        <v>0.04</v>
      </c>
      <c r="E23" s="8" t="s">
        <v>243</v>
      </c>
      <c r="F23" s="48" t="s">
        <v>226</v>
      </c>
      <c r="G23" s="6">
        <v>3.2877000000000001</v>
      </c>
    </row>
    <row r="24" spans="1:7" x14ac:dyDescent="0.25">
      <c r="A24" s="8" t="s">
        <v>157</v>
      </c>
      <c r="B24" s="48" t="s">
        <v>226</v>
      </c>
      <c r="C24" s="6">
        <v>0.03</v>
      </c>
      <c r="E24" s="8" t="s">
        <v>244</v>
      </c>
      <c r="F24" s="48" t="s">
        <v>226</v>
      </c>
      <c r="G24" s="6">
        <v>2.1943000000000006</v>
      </c>
    </row>
    <row r="25" spans="1:7" x14ac:dyDescent="0.25">
      <c r="E25" s="8" t="s">
        <v>145</v>
      </c>
      <c r="F25" s="48" t="s">
        <v>226</v>
      </c>
      <c r="G25" s="6">
        <v>1.1690999999999998</v>
      </c>
    </row>
    <row r="26" spans="1:7" x14ac:dyDescent="0.25">
      <c r="E26" s="8" t="s">
        <v>245</v>
      </c>
      <c r="F26" s="48" t="s">
        <v>226</v>
      </c>
      <c r="G26" s="6">
        <v>1.0068999999999999</v>
      </c>
    </row>
    <row r="27" spans="1:7" x14ac:dyDescent="0.25">
      <c r="A27" s="8"/>
      <c r="B27" s="8"/>
      <c r="C27" s="8">
        <v>2016</v>
      </c>
      <c r="E27" s="8" t="s">
        <v>149</v>
      </c>
      <c r="F27" s="48" t="s">
        <v>226</v>
      </c>
      <c r="G27" s="6">
        <v>0.98780000000000001</v>
      </c>
    </row>
    <row r="28" spans="1:7" x14ac:dyDescent="0.25">
      <c r="A28" s="8" t="s">
        <v>132</v>
      </c>
      <c r="B28" s="8"/>
      <c r="C28" s="22" t="s">
        <v>133</v>
      </c>
      <c r="E28" s="8" t="s">
        <v>151</v>
      </c>
      <c r="F28" s="48" t="s">
        <v>226</v>
      </c>
      <c r="G28" s="6">
        <v>0.71140000000000003</v>
      </c>
    </row>
    <row r="29" spans="1:7" x14ac:dyDescent="0.25">
      <c r="A29" s="8" t="s">
        <v>118</v>
      </c>
      <c r="B29" s="49" t="s">
        <v>225</v>
      </c>
      <c r="C29" s="6">
        <v>1368.64</v>
      </c>
      <c r="E29" s="8" t="s">
        <v>246</v>
      </c>
      <c r="F29" s="48" t="s">
        <v>226</v>
      </c>
      <c r="G29" s="6">
        <v>0.59640000000000004</v>
      </c>
    </row>
    <row r="30" spans="1:7" x14ac:dyDescent="0.25">
      <c r="A30" s="8" t="s">
        <v>119</v>
      </c>
      <c r="B30" s="49" t="s">
        <v>225</v>
      </c>
      <c r="C30" s="6">
        <v>1260.1500000000001</v>
      </c>
      <c r="E30" s="8" t="s">
        <v>247</v>
      </c>
      <c r="F30" s="48" t="s">
        <v>226</v>
      </c>
      <c r="G30" s="6">
        <v>0.51419999999999999</v>
      </c>
    </row>
    <row r="31" spans="1:7" x14ac:dyDescent="0.25">
      <c r="A31" s="8" t="s">
        <v>121</v>
      </c>
      <c r="B31" s="49" t="s">
        <v>225</v>
      </c>
      <c r="C31" s="6">
        <v>648.13</v>
      </c>
      <c r="E31" s="8" t="s">
        <v>188</v>
      </c>
      <c r="F31" s="48" t="s">
        <v>226</v>
      </c>
      <c r="G31" s="6">
        <v>0.45479999999999998</v>
      </c>
    </row>
    <row r="32" spans="1:7" x14ac:dyDescent="0.25">
      <c r="A32" s="8" t="s">
        <v>120</v>
      </c>
      <c r="B32" s="49" t="s">
        <v>225</v>
      </c>
      <c r="C32" s="6">
        <v>495.6</v>
      </c>
      <c r="E32" s="8" t="s">
        <v>248</v>
      </c>
      <c r="F32" s="48" t="s">
        <v>226</v>
      </c>
      <c r="G32" s="6">
        <v>0.45340000000000003</v>
      </c>
    </row>
    <row r="33" spans="1:7" x14ac:dyDescent="0.25">
      <c r="A33" s="8" t="s">
        <v>122</v>
      </c>
      <c r="B33" s="49" t="s">
        <v>225</v>
      </c>
      <c r="C33" s="6">
        <v>305</v>
      </c>
      <c r="E33" s="8" t="s">
        <v>249</v>
      </c>
      <c r="F33" s="48" t="s">
        <v>226</v>
      </c>
      <c r="G33" s="6">
        <v>0.44130000000000003</v>
      </c>
    </row>
    <row r="34" spans="1:7" x14ac:dyDescent="0.25">
      <c r="A34" s="8" t="s">
        <v>134</v>
      </c>
      <c r="B34" s="49" t="s">
        <v>225</v>
      </c>
      <c r="C34" s="6">
        <v>261.14</v>
      </c>
      <c r="E34" s="8" t="s">
        <v>250</v>
      </c>
      <c r="F34" s="48" t="s">
        <v>226</v>
      </c>
      <c r="G34" s="6">
        <v>0.38440000000000002</v>
      </c>
    </row>
    <row r="35" spans="1:7" x14ac:dyDescent="0.25">
      <c r="A35" s="8" t="s">
        <v>135</v>
      </c>
      <c r="B35" s="49" t="s">
        <v>225</v>
      </c>
      <c r="C35" s="6">
        <v>260.14999999999998</v>
      </c>
      <c r="E35" s="8" t="s">
        <v>251</v>
      </c>
      <c r="F35" s="48" t="s">
        <v>226</v>
      </c>
      <c r="G35" s="6">
        <v>0.33940000000000003</v>
      </c>
    </row>
    <row r="36" spans="1:7" x14ac:dyDescent="0.25">
      <c r="A36" s="8" t="s">
        <v>136</v>
      </c>
      <c r="B36" s="49" t="s">
        <v>225</v>
      </c>
      <c r="C36" s="6">
        <v>189.06</v>
      </c>
      <c r="E36" s="8" t="s">
        <v>252</v>
      </c>
      <c r="F36" s="48" t="s">
        <v>226</v>
      </c>
      <c r="G36" s="6">
        <v>0.31659999999999999</v>
      </c>
    </row>
    <row r="37" spans="1:7" x14ac:dyDescent="0.25">
      <c r="A37" s="8" t="s">
        <v>137</v>
      </c>
      <c r="B37" s="49" t="s">
        <v>225</v>
      </c>
      <c r="C37" s="6">
        <v>161</v>
      </c>
      <c r="E37" s="8" t="s">
        <v>253</v>
      </c>
      <c r="F37" s="48" t="s">
        <v>226</v>
      </c>
      <c r="G37" s="6">
        <v>0.2913</v>
      </c>
    </row>
    <row r="38" spans="1:7" x14ac:dyDescent="0.25">
      <c r="A38" s="8" t="s">
        <v>124</v>
      </c>
      <c r="B38" s="49" t="s">
        <v>225</v>
      </c>
      <c r="C38" s="6">
        <v>141.63999999999999</v>
      </c>
      <c r="E38" s="8" t="s">
        <v>254</v>
      </c>
      <c r="F38" s="48" t="s">
        <v>226</v>
      </c>
      <c r="G38" s="6">
        <v>0.2893</v>
      </c>
    </row>
    <row r="39" spans="1:7" x14ac:dyDescent="0.25">
      <c r="A39" s="8" t="s">
        <v>139</v>
      </c>
      <c r="B39" s="49" t="s">
        <v>225</v>
      </c>
      <c r="C39" s="6">
        <v>134.87</v>
      </c>
      <c r="E39" s="8" t="s">
        <v>255</v>
      </c>
      <c r="F39" s="48" t="s">
        <v>226</v>
      </c>
      <c r="G39" s="6">
        <v>0.27960000000000002</v>
      </c>
    </row>
    <row r="40" spans="1:7" x14ac:dyDescent="0.25">
      <c r="A40" s="8" t="s">
        <v>141</v>
      </c>
      <c r="B40" s="49" t="s">
        <v>225</v>
      </c>
      <c r="C40" s="6">
        <v>133</v>
      </c>
      <c r="E40" s="8" t="s">
        <v>155</v>
      </c>
      <c r="F40" s="48" t="s">
        <v>226</v>
      </c>
      <c r="G40" s="6">
        <v>0.25879999999999997</v>
      </c>
    </row>
    <row r="41" spans="1:7" x14ac:dyDescent="0.25">
      <c r="A41" s="8" t="s">
        <v>143</v>
      </c>
      <c r="B41" s="49" t="s">
        <v>225</v>
      </c>
      <c r="C41" s="6">
        <v>109.02</v>
      </c>
      <c r="E41" s="8" t="s">
        <v>256</v>
      </c>
      <c r="F41" s="48" t="s">
        <v>226</v>
      </c>
      <c r="G41" s="6">
        <v>0.24809999999999999</v>
      </c>
    </row>
    <row r="42" spans="1:7" x14ac:dyDescent="0.25">
      <c r="A42" s="8" t="s">
        <v>144</v>
      </c>
      <c r="B42" s="49" t="s">
        <v>225</v>
      </c>
      <c r="C42" s="6">
        <v>75.39</v>
      </c>
      <c r="E42" s="8" t="s">
        <v>257</v>
      </c>
      <c r="F42" s="48" t="s">
        <v>226</v>
      </c>
      <c r="G42" s="6">
        <v>0.23200000000000001</v>
      </c>
    </row>
    <row r="43" spans="1:7" x14ac:dyDescent="0.25">
      <c r="A43" s="8" t="s">
        <v>146</v>
      </c>
      <c r="B43" s="49" t="s">
        <v>225</v>
      </c>
      <c r="C43" s="6">
        <v>49</v>
      </c>
      <c r="E43" s="8" t="s">
        <v>258</v>
      </c>
      <c r="F43" s="48" t="s">
        <v>226</v>
      </c>
      <c r="G43" s="6">
        <v>0.161</v>
      </c>
    </row>
    <row r="44" spans="1:7" x14ac:dyDescent="0.25">
      <c r="A44" s="8" t="s">
        <v>148</v>
      </c>
      <c r="B44" s="49" t="s">
        <v>225</v>
      </c>
      <c r="C44" s="6">
        <v>35.18</v>
      </c>
      <c r="E44" s="8" t="s">
        <v>259</v>
      </c>
      <c r="F44" s="48" t="s">
        <v>226</v>
      </c>
      <c r="G44" s="6">
        <v>0.1603</v>
      </c>
    </row>
    <row r="45" spans="1:7" x14ac:dyDescent="0.25">
      <c r="A45" s="8" t="s">
        <v>150</v>
      </c>
      <c r="B45" s="49" t="s">
        <v>225</v>
      </c>
      <c r="C45" s="6">
        <v>12.48</v>
      </c>
      <c r="E45" s="8" t="s">
        <v>260</v>
      </c>
      <c r="F45" s="48" t="s">
        <v>226</v>
      </c>
      <c r="G45" s="6">
        <v>0.15890000000000001</v>
      </c>
    </row>
    <row r="46" spans="1:7" x14ac:dyDescent="0.25">
      <c r="A46" s="8" t="s">
        <v>152</v>
      </c>
      <c r="B46" s="49" t="s">
        <v>225</v>
      </c>
      <c r="C46" s="6">
        <v>10.33</v>
      </c>
      <c r="E46" s="8" t="s">
        <v>261</v>
      </c>
      <c r="F46" s="48" t="s">
        <v>226</v>
      </c>
      <c r="G46" s="6">
        <v>0.151</v>
      </c>
    </row>
    <row r="47" spans="1:7" x14ac:dyDescent="0.25">
      <c r="A47" s="8" t="s">
        <v>154</v>
      </c>
      <c r="B47" s="49" t="s">
        <v>225</v>
      </c>
      <c r="C47" s="6">
        <v>9.7799999999999994</v>
      </c>
      <c r="E47" s="8" t="s">
        <v>262</v>
      </c>
      <c r="F47" s="48" t="s">
        <v>226</v>
      </c>
      <c r="G47" s="6">
        <v>0.15040000000000001</v>
      </c>
    </row>
    <row r="48" spans="1:7" x14ac:dyDescent="0.25">
      <c r="A48" s="8" t="s">
        <v>156</v>
      </c>
      <c r="B48" s="49" t="s">
        <v>225</v>
      </c>
      <c r="C48" s="6">
        <v>6.72</v>
      </c>
      <c r="E48" s="8" t="s">
        <v>263</v>
      </c>
      <c r="F48" s="48" t="s">
        <v>226</v>
      </c>
      <c r="G48" s="6">
        <v>0.13350000000000001</v>
      </c>
    </row>
    <row r="49" spans="1:7" x14ac:dyDescent="0.25">
      <c r="A49" s="8" t="s">
        <v>158</v>
      </c>
      <c r="B49" s="49" t="s">
        <v>225</v>
      </c>
      <c r="C49" s="6">
        <v>5.79</v>
      </c>
      <c r="E49" s="8" t="s">
        <v>264</v>
      </c>
      <c r="F49" s="48" t="s">
        <v>226</v>
      </c>
      <c r="G49" s="6">
        <v>9.4799999999999995E-2</v>
      </c>
    </row>
    <row r="50" spans="1:7" x14ac:dyDescent="0.25">
      <c r="A50" s="8" t="s">
        <v>160</v>
      </c>
      <c r="B50" s="49" t="s">
        <v>225</v>
      </c>
      <c r="C50" s="6">
        <v>4.79</v>
      </c>
      <c r="E50" s="8" t="s">
        <v>265</v>
      </c>
      <c r="F50" s="48" t="s">
        <v>226</v>
      </c>
      <c r="G50" s="6">
        <v>4.6600000000000003E-2</v>
      </c>
    </row>
    <row r="51" spans="1:7" x14ac:dyDescent="0.25">
      <c r="A51" s="8" t="s">
        <v>161</v>
      </c>
      <c r="B51" s="49" t="s">
        <v>225</v>
      </c>
      <c r="C51" s="6">
        <v>3.5</v>
      </c>
      <c r="E51" s="8" t="s">
        <v>266</v>
      </c>
      <c r="F51" s="48" t="s">
        <v>226</v>
      </c>
      <c r="G51" s="6">
        <v>4.4499999999999998E-2</v>
      </c>
    </row>
    <row r="52" spans="1:7" x14ac:dyDescent="0.25">
      <c r="A52" s="8" t="s">
        <v>162</v>
      </c>
      <c r="B52" s="49" t="s">
        <v>225</v>
      </c>
      <c r="C52" s="6">
        <v>3.23</v>
      </c>
      <c r="E52" s="8" t="s">
        <v>267</v>
      </c>
      <c r="F52" s="48" t="s">
        <v>226</v>
      </c>
      <c r="G52" s="6">
        <v>2.7700000000000002E-2</v>
      </c>
    </row>
    <row r="53" spans="1:7" x14ac:dyDescent="0.25">
      <c r="A53" s="8" t="s">
        <v>163</v>
      </c>
      <c r="B53" s="49" t="s">
        <v>225</v>
      </c>
      <c r="C53" s="6">
        <v>3.04</v>
      </c>
      <c r="E53" s="8" t="s">
        <v>268</v>
      </c>
      <c r="F53" s="48" t="s">
        <v>226</v>
      </c>
      <c r="G53" s="6">
        <v>1.8800000000000001E-2</v>
      </c>
    </row>
    <row r="54" spans="1:7" x14ac:dyDescent="0.25">
      <c r="A54" s="8" t="s">
        <v>164</v>
      </c>
      <c r="B54" s="49" t="s">
        <v>225</v>
      </c>
      <c r="C54" s="6">
        <v>3</v>
      </c>
      <c r="E54" s="8" t="s">
        <v>269</v>
      </c>
      <c r="F54" s="48" t="s">
        <v>226</v>
      </c>
      <c r="G54" s="6">
        <v>1.52E-2</v>
      </c>
    </row>
    <row r="55" spans="1:7" x14ac:dyDescent="0.25">
      <c r="A55" s="8" t="s">
        <v>165</v>
      </c>
      <c r="B55" s="49" t="s">
        <v>225</v>
      </c>
      <c r="C55" s="6">
        <v>2.86</v>
      </c>
      <c r="E55" s="8" t="s">
        <v>270</v>
      </c>
      <c r="F55" s="48" t="s">
        <v>226</v>
      </c>
      <c r="G55" s="6">
        <v>5.3E-3</v>
      </c>
    </row>
    <row r="56" spans="1:7" x14ac:dyDescent="0.25">
      <c r="A56" s="8" t="s">
        <v>166</v>
      </c>
      <c r="B56" s="49" t="s">
        <v>225</v>
      </c>
      <c r="C56" s="6">
        <v>2.2999999999999998</v>
      </c>
      <c r="E56" s="50" t="s">
        <v>271</v>
      </c>
      <c r="F56" s="51" t="s">
        <v>226</v>
      </c>
      <c r="G56" s="52">
        <v>6852.5730999999969</v>
      </c>
    </row>
    <row r="57" spans="1:7" x14ac:dyDescent="0.25">
      <c r="A57" s="8" t="s">
        <v>167</v>
      </c>
      <c r="B57" s="49" t="s">
        <v>225</v>
      </c>
      <c r="C57" s="6">
        <v>2.11</v>
      </c>
    </row>
    <row r="58" spans="1:7" x14ac:dyDescent="0.25">
      <c r="A58" s="8" t="s">
        <v>168</v>
      </c>
      <c r="B58" s="49" t="s">
        <v>225</v>
      </c>
      <c r="C58" s="6">
        <v>2</v>
      </c>
      <c r="E58" s="8" t="s">
        <v>118</v>
      </c>
      <c r="F58" s="14" t="s">
        <v>225</v>
      </c>
      <c r="G58" s="6">
        <v>1147.6120999999989</v>
      </c>
    </row>
    <row r="59" spans="1:7" x14ac:dyDescent="0.25">
      <c r="A59" s="8" t="s">
        <v>169</v>
      </c>
      <c r="B59" s="49" t="s">
        <v>225</v>
      </c>
      <c r="C59" s="6">
        <v>1.7</v>
      </c>
      <c r="E59" s="8" t="s">
        <v>119</v>
      </c>
      <c r="F59" s="14" t="s">
        <v>225</v>
      </c>
      <c r="G59" s="6">
        <v>1012.1560000000011</v>
      </c>
    </row>
    <row r="60" spans="1:7" x14ac:dyDescent="0.25">
      <c r="A60" s="8" t="s">
        <v>170</v>
      </c>
      <c r="B60" s="49" t="s">
        <v>225</v>
      </c>
      <c r="C60" s="6">
        <v>1.54</v>
      </c>
      <c r="E60" s="8" t="s">
        <v>121</v>
      </c>
      <c r="F60" s="14" t="s">
        <v>225</v>
      </c>
      <c r="G60" s="6">
        <v>712.14339999999993</v>
      </c>
    </row>
    <row r="61" spans="1:7" x14ac:dyDescent="0.25">
      <c r="A61" s="8" t="s">
        <v>171</v>
      </c>
      <c r="B61" s="49" t="s">
        <v>225</v>
      </c>
      <c r="C61" s="6">
        <v>1.34</v>
      </c>
      <c r="E61" s="8" t="s">
        <v>162</v>
      </c>
      <c r="F61" s="14" t="s">
        <v>225</v>
      </c>
      <c r="G61" s="6">
        <v>448.74729999999988</v>
      </c>
    </row>
    <row r="62" spans="1:7" x14ac:dyDescent="0.25">
      <c r="A62" s="8" t="s">
        <v>172</v>
      </c>
      <c r="B62" s="49" t="s">
        <v>225</v>
      </c>
      <c r="C62" s="6">
        <v>1.17</v>
      </c>
      <c r="E62" s="8" t="s">
        <v>135</v>
      </c>
      <c r="F62" s="14" t="s">
        <v>225</v>
      </c>
      <c r="G62" s="6">
        <v>311.06610000000001</v>
      </c>
    </row>
    <row r="63" spans="1:7" x14ac:dyDescent="0.25">
      <c r="A63" s="8" t="s">
        <v>173</v>
      </c>
      <c r="B63" s="49" t="s">
        <v>225</v>
      </c>
      <c r="C63" s="6">
        <v>1.1100000000000001</v>
      </c>
      <c r="E63" s="8" t="s">
        <v>134</v>
      </c>
      <c r="F63" s="14" t="s">
        <v>225</v>
      </c>
      <c r="G63" s="6">
        <v>242.2253</v>
      </c>
    </row>
    <row r="64" spans="1:7" x14ac:dyDescent="0.25">
      <c r="A64" s="8" t="s">
        <v>174</v>
      </c>
      <c r="B64" s="49" t="s">
        <v>225</v>
      </c>
      <c r="C64" s="6">
        <v>0.95</v>
      </c>
      <c r="E64" s="8" t="s">
        <v>122</v>
      </c>
      <c r="F64" s="14" t="s">
        <v>225</v>
      </c>
      <c r="G64" s="6">
        <v>216.96620000000001</v>
      </c>
    </row>
    <row r="65" spans="1:7" x14ac:dyDescent="0.25">
      <c r="A65" s="8" t="s">
        <v>175</v>
      </c>
      <c r="B65" s="49" t="s">
        <v>225</v>
      </c>
      <c r="C65" s="6">
        <v>0.94</v>
      </c>
      <c r="E65" s="8" t="s">
        <v>136</v>
      </c>
      <c r="F65" s="14" t="s">
        <v>225</v>
      </c>
      <c r="G65" s="6">
        <v>185.6292</v>
      </c>
    </row>
    <row r="66" spans="1:7" x14ac:dyDescent="0.25">
      <c r="A66" s="8" t="s">
        <v>176</v>
      </c>
      <c r="B66" s="49" t="s">
        <v>225</v>
      </c>
      <c r="C66" s="6">
        <v>0.87</v>
      </c>
      <c r="E66" s="8" t="s">
        <v>180</v>
      </c>
      <c r="F66" s="14" t="s">
        <v>225</v>
      </c>
      <c r="G66" s="6">
        <v>178.01049999999998</v>
      </c>
    </row>
    <row r="67" spans="1:7" x14ac:dyDescent="0.25">
      <c r="A67" s="8" t="s">
        <v>177</v>
      </c>
      <c r="B67" s="49" t="s">
        <v>225</v>
      </c>
      <c r="C67" s="6">
        <v>0.87</v>
      </c>
      <c r="E67" s="8" t="s">
        <v>137</v>
      </c>
      <c r="F67" s="14" t="s">
        <v>225</v>
      </c>
      <c r="G67" s="6">
        <v>126.98200000000001</v>
      </c>
    </row>
    <row r="68" spans="1:7" x14ac:dyDescent="0.25">
      <c r="A68" s="8" t="s">
        <v>178</v>
      </c>
      <c r="B68" s="49" t="s">
        <v>225</v>
      </c>
      <c r="C68" s="6">
        <v>0.84</v>
      </c>
      <c r="E68" s="8" t="s">
        <v>126</v>
      </c>
      <c r="F68" s="14" t="s">
        <v>225</v>
      </c>
      <c r="G68" s="6">
        <v>93.164600000000007</v>
      </c>
    </row>
    <row r="69" spans="1:7" x14ac:dyDescent="0.25">
      <c r="A69" s="8" t="s">
        <v>179</v>
      </c>
      <c r="B69" s="49" t="s">
        <v>225</v>
      </c>
      <c r="C69" s="6">
        <v>0.74</v>
      </c>
      <c r="E69" s="8" t="s">
        <v>124</v>
      </c>
      <c r="F69" s="14" t="s">
        <v>225</v>
      </c>
      <c r="G69" s="6">
        <v>80.087100000000007</v>
      </c>
    </row>
    <row r="70" spans="1:7" x14ac:dyDescent="0.25">
      <c r="A70" s="8" t="s">
        <v>180</v>
      </c>
      <c r="B70" s="49" t="s">
        <v>225</v>
      </c>
      <c r="C70" s="6">
        <v>0.62</v>
      </c>
      <c r="E70" s="8" t="s">
        <v>170</v>
      </c>
      <c r="F70" s="14" t="s">
        <v>225</v>
      </c>
      <c r="G70" s="6">
        <v>80.0304</v>
      </c>
    </row>
    <row r="71" spans="1:7" x14ac:dyDescent="0.25">
      <c r="A71" s="8" t="s">
        <v>181</v>
      </c>
      <c r="B71" s="49" t="s">
        <v>225</v>
      </c>
      <c r="C71" s="6">
        <v>0.56999999999999995</v>
      </c>
      <c r="E71" s="8" t="s">
        <v>272</v>
      </c>
      <c r="F71" s="14" t="s">
        <v>225</v>
      </c>
      <c r="G71" s="6">
        <v>71.721800000000002</v>
      </c>
    </row>
    <row r="72" spans="1:7" x14ac:dyDescent="0.25">
      <c r="A72" s="8" t="s">
        <v>182</v>
      </c>
      <c r="B72" s="49" t="s">
        <v>225</v>
      </c>
      <c r="C72" s="6">
        <v>0.5</v>
      </c>
      <c r="E72" s="8" t="s">
        <v>273</v>
      </c>
      <c r="F72" s="14" t="s">
        <v>225</v>
      </c>
      <c r="G72" s="6">
        <v>62.127700000000004</v>
      </c>
    </row>
    <row r="73" spans="1:7" x14ac:dyDescent="0.25">
      <c r="A73" s="8" t="s">
        <v>183</v>
      </c>
      <c r="B73" s="49" t="s">
        <v>225</v>
      </c>
      <c r="C73" s="6">
        <v>0.5</v>
      </c>
      <c r="E73" s="8" t="s">
        <v>152</v>
      </c>
      <c r="F73" s="14" t="s">
        <v>225</v>
      </c>
      <c r="G73" s="6">
        <v>22.585100000000001</v>
      </c>
    </row>
    <row r="74" spans="1:7" x14ac:dyDescent="0.25">
      <c r="A74" s="8" t="s">
        <v>184</v>
      </c>
      <c r="B74" s="49" t="s">
        <v>225</v>
      </c>
      <c r="C74" s="6">
        <v>0.47</v>
      </c>
      <c r="E74" s="8" t="s">
        <v>274</v>
      </c>
      <c r="F74" s="14" t="s">
        <v>225</v>
      </c>
      <c r="G74" s="6">
        <v>18.030800000000003</v>
      </c>
    </row>
    <row r="75" spans="1:7" x14ac:dyDescent="0.25">
      <c r="A75" s="8" t="s">
        <v>185</v>
      </c>
      <c r="B75" s="49" t="s">
        <v>225</v>
      </c>
      <c r="C75" s="6">
        <v>0.46</v>
      </c>
      <c r="E75" s="8" t="s">
        <v>146</v>
      </c>
      <c r="F75" s="14" t="s">
        <v>225</v>
      </c>
      <c r="G75" s="6">
        <v>16.577500000000001</v>
      </c>
    </row>
    <row r="76" spans="1:7" x14ac:dyDescent="0.25">
      <c r="A76" s="8" t="s">
        <v>186</v>
      </c>
      <c r="B76" s="49" t="s">
        <v>225</v>
      </c>
      <c r="C76" s="6">
        <v>0.44</v>
      </c>
      <c r="E76" s="8" t="s">
        <v>275</v>
      </c>
      <c r="F76" s="14" t="s">
        <v>225</v>
      </c>
      <c r="G76" s="6">
        <v>13.180799999999998</v>
      </c>
    </row>
    <row r="77" spans="1:7" x14ac:dyDescent="0.25">
      <c r="A77" s="8" t="s">
        <v>187</v>
      </c>
      <c r="B77" s="49" t="s">
        <v>225</v>
      </c>
      <c r="C77" s="6">
        <v>0.3</v>
      </c>
      <c r="E77" s="8" t="s">
        <v>276</v>
      </c>
      <c r="F77" s="14" t="s">
        <v>225</v>
      </c>
      <c r="G77" s="6">
        <v>12.401200000000001</v>
      </c>
    </row>
    <row r="78" spans="1:7" x14ac:dyDescent="0.25">
      <c r="A78" s="8" t="s">
        <v>188</v>
      </c>
      <c r="B78" s="49" t="s">
        <v>225</v>
      </c>
      <c r="C78" s="6">
        <v>0.22</v>
      </c>
      <c r="E78" s="8" t="s">
        <v>165</v>
      </c>
      <c r="F78" s="14" t="s">
        <v>225</v>
      </c>
      <c r="G78" s="6">
        <v>8.4908999999999999</v>
      </c>
    </row>
    <row r="79" spans="1:7" x14ac:dyDescent="0.25">
      <c r="A79" s="8" t="s">
        <v>189</v>
      </c>
      <c r="B79" s="49" t="s">
        <v>225</v>
      </c>
      <c r="C79" s="6">
        <v>0.2</v>
      </c>
      <c r="E79" s="8" t="s">
        <v>277</v>
      </c>
      <c r="F79" s="14" t="s">
        <v>225</v>
      </c>
      <c r="G79" s="6">
        <v>4.2819000000000003</v>
      </c>
    </row>
    <row r="80" spans="1:7" x14ac:dyDescent="0.25">
      <c r="A80" s="8" t="s">
        <v>190</v>
      </c>
      <c r="B80" s="49" t="s">
        <v>225</v>
      </c>
      <c r="C80" s="6">
        <v>0.15</v>
      </c>
      <c r="E80" s="8" t="s">
        <v>156</v>
      </c>
      <c r="F80" s="14" t="s">
        <v>225</v>
      </c>
      <c r="G80" s="6">
        <v>3.7136000000000005</v>
      </c>
    </row>
    <row r="81" spans="1:7" x14ac:dyDescent="0.25">
      <c r="A81" s="8" t="s">
        <v>191</v>
      </c>
      <c r="B81" s="49" t="s">
        <v>225</v>
      </c>
      <c r="C81" s="6">
        <v>0.13</v>
      </c>
      <c r="E81" s="8" t="s">
        <v>150</v>
      </c>
      <c r="F81" s="14" t="s">
        <v>225</v>
      </c>
      <c r="G81" s="6">
        <v>3.2660999999999998</v>
      </c>
    </row>
    <row r="82" spans="1:7" x14ac:dyDescent="0.25">
      <c r="A82" s="8" t="s">
        <v>192</v>
      </c>
      <c r="B82" s="49" t="s">
        <v>225</v>
      </c>
      <c r="C82" s="6">
        <v>0.09</v>
      </c>
      <c r="E82" s="8" t="s">
        <v>278</v>
      </c>
      <c r="F82" s="14" t="s">
        <v>225</v>
      </c>
      <c r="G82" s="6">
        <v>3.1254</v>
      </c>
    </row>
    <row r="83" spans="1:7" x14ac:dyDescent="0.25">
      <c r="A83" s="8" t="s">
        <v>193</v>
      </c>
      <c r="B83" s="49" t="s">
        <v>225</v>
      </c>
      <c r="C83" s="6">
        <v>7.0000000000000007E-2</v>
      </c>
      <c r="E83" s="8" t="s">
        <v>279</v>
      </c>
      <c r="F83" s="14" t="s">
        <v>225</v>
      </c>
      <c r="G83" s="6">
        <v>2.8097999999999996</v>
      </c>
    </row>
    <row r="84" spans="1:7" x14ac:dyDescent="0.25">
      <c r="E84" s="8" t="s">
        <v>164</v>
      </c>
      <c r="F84" s="14" t="s">
        <v>225</v>
      </c>
      <c r="G84" s="6">
        <v>2.1969000000000003</v>
      </c>
    </row>
    <row r="85" spans="1:7" x14ac:dyDescent="0.25">
      <c r="A85" s="1" t="s">
        <v>159</v>
      </c>
      <c r="E85" s="8" t="s">
        <v>166</v>
      </c>
      <c r="F85" s="14" t="s">
        <v>225</v>
      </c>
      <c r="G85" s="6">
        <v>2.1811000000000003</v>
      </c>
    </row>
    <row r="86" spans="1:7" x14ac:dyDescent="0.25">
      <c r="E86" s="8" t="s">
        <v>280</v>
      </c>
      <c r="F86" s="14" t="s">
        <v>225</v>
      </c>
      <c r="G86" s="6">
        <v>2.0644</v>
      </c>
    </row>
    <row r="87" spans="1:7" x14ac:dyDescent="0.25">
      <c r="E87" s="8" t="s">
        <v>139</v>
      </c>
      <c r="F87" s="14" t="s">
        <v>225</v>
      </c>
      <c r="G87" s="6">
        <v>2.0224000000000002</v>
      </c>
    </row>
    <row r="88" spans="1:7" x14ac:dyDescent="0.25">
      <c r="E88" s="8" t="s">
        <v>182</v>
      </c>
      <c r="F88" s="14" t="s">
        <v>225</v>
      </c>
      <c r="G88" s="6">
        <v>1.9318</v>
      </c>
    </row>
    <row r="89" spans="1:7" x14ac:dyDescent="0.25">
      <c r="E89" s="8" t="s">
        <v>173</v>
      </c>
      <c r="F89" s="14" t="s">
        <v>225</v>
      </c>
      <c r="G89" s="6">
        <v>1.8759999999999999</v>
      </c>
    </row>
    <row r="90" spans="1:7" x14ac:dyDescent="0.25">
      <c r="E90" s="8" t="s">
        <v>189</v>
      </c>
      <c r="F90" s="14" t="s">
        <v>225</v>
      </c>
      <c r="G90" s="6">
        <v>1.4773000000000001</v>
      </c>
    </row>
    <row r="91" spans="1:7" x14ac:dyDescent="0.25">
      <c r="E91" s="8" t="s">
        <v>281</v>
      </c>
      <c r="F91" s="14" t="s">
        <v>225</v>
      </c>
      <c r="G91" s="6">
        <v>1.4543999999999999</v>
      </c>
    </row>
    <row r="92" spans="1:7" x14ac:dyDescent="0.25">
      <c r="E92" s="8" t="s">
        <v>172</v>
      </c>
      <c r="F92" s="14" t="s">
        <v>225</v>
      </c>
      <c r="G92" s="6">
        <v>1.2592000000000001</v>
      </c>
    </row>
    <row r="93" spans="1:7" x14ac:dyDescent="0.25">
      <c r="E93" s="8" t="s">
        <v>168</v>
      </c>
      <c r="F93" s="14" t="s">
        <v>225</v>
      </c>
      <c r="G93" s="6">
        <v>1.0558000000000001</v>
      </c>
    </row>
    <row r="94" spans="1:7" x14ac:dyDescent="0.25">
      <c r="E94" s="8" t="s">
        <v>282</v>
      </c>
      <c r="F94" s="14" t="s">
        <v>225</v>
      </c>
      <c r="G94" s="6">
        <v>1.0171999999999999</v>
      </c>
    </row>
    <row r="95" spans="1:7" x14ac:dyDescent="0.25">
      <c r="E95" s="8" t="s">
        <v>187</v>
      </c>
      <c r="F95" s="14" t="s">
        <v>225</v>
      </c>
      <c r="G95" s="6">
        <v>0.96160000000000001</v>
      </c>
    </row>
    <row r="96" spans="1:7" x14ac:dyDescent="0.25">
      <c r="E96" s="8" t="s">
        <v>176</v>
      </c>
      <c r="F96" s="14" t="s">
        <v>225</v>
      </c>
      <c r="G96" s="6">
        <v>0.78559999999999997</v>
      </c>
    </row>
    <row r="97" spans="5:7" x14ac:dyDescent="0.25">
      <c r="E97" s="8" t="s">
        <v>178</v>
      </c>
      <c r="F97" s="14" t="s">
        <v>225</v>
      </c>
      <c r="G97" s="6">
        <v>0.64900000000000002</v>
      </c>
    </row>
    <row r="98" spans="5:7" x14ac:dyDescent="0.25">
      <c r="E98" s="8" t="s">
        <v>183</v>
      </c>
      <c r="F98" s="14" t="s">
        <v>225</v>
      </c>
      <c r="G98" s="6">
        <v>0.5796</v>
      </c>
    </row>
    <row r="99" spans="5:7" x14ac:dyDescent="0.25">
      <c r="E99" s="8" t="s">
        <v>179</v>
      </c>
      <c r="F99" s="14" t="s">
        <v>225</v>
      </c>
      <c r="G99" s="6">
        <v>0.45140000000000002</v>
      </c>
    </row>
    <row r="100" spans="5:7" x14ac:dyDescent="0.25">
      <c r="E100" s="8" t="s">
        <v>283</v>
      </c>
      <c r="F100" s="14" t="s">
        <v>225</v>
      </c>
      <c r="G100" s="6">
        <v>0.43680000000000002</v>
      </c>
    </row>
    <row r="101" spans="5:7" x14ac:dyDescent="0.25">
      <c r="E101" s="8" t="s">
        <v>284</v>
      </c>
      <c r="F101" s="14" t="s">
        <v>225</v>
      </c>
      <c r="G101" s="6">
        <v>0.39989999999999998</v>
      </c>
    </row>
    <row r="102" spans="5:7" x14ac:dyDescent="0.25">
      <c r="E102" s="8" t="s">
        <v>285</v>
      </c>
      <c r="F102" s="14" t="s">
        <v>225</v>
      </c>
      <c r="G102" s="6">
        <v>0.39179999999999998</v>
      </c>
    </row>
    <row r="103" spans="5:7" x14ac:dyDescent="0.25">
      <c r="E103" s="8" t="s">
        <v>286</v>
      </c>
      <c r="F103" s="14" t="s">
        <v>225</v>
      </c>
      <c r="G103" s="6">
        <v>0.34049999999999997</v>
      </c>
    </row>
    <row r="104" spans="5:7" x14ac:dyDescent="0.25">
      <c r="E104" s="8" t="s">
        <v>287</v>
      </c>
      <c r="F104" s="14" t="s">
        <v>225</v>
      </c>
      <c r="G104" s="6">
        <v>0.3306</v>
      </c>
    </row>
    <row r="105" spans="5:7" x14ac:dyDescent="0.25">
      <c r="E105" s="8" t="s">
        <v>288</v>
      </c>
      <c r="F105" s="14" t="s">
        <v>225</v>
      </c>
      <c r="G105" s="6">
        <v>0.2944</v>
      </c>
    </row>
    <row r="106" spans="5:7" x14ac:dyDescent="0.25">
      <c r="E106" s="8" t="s">
        <v>289</v>
      </c>
      <c r="F106" s="14" t="s">
        <v>225</v>
      </c>
      <c r="G106" s="6">
        <v>0.27439999999999998</v>
      </c>
    </row>
    <row r="107" spans="5:7" x14ac:dyDescent="0.25">
      <c r="E107" s="8" t="s">
        <v>290</v>
      </c>
      <c r="F107" s="14" t="s">
        <v>225</v>
      </c>
      <c r="G107" s="6">
        <v>0.27339999999999998</v>
      </c>
    </row>
    <row r="108" spans="5:7" x14ac:dyDescent="0.25">
      <c r="E108" s="8" t="s">
        <v>190</v>
      </c>
      <c r="F108" s="14" t="s">
        <v>225</v>
      </c>
      <c r="G108" s="6">
        <v>0.1822</v>
      </c>
    </row>
    <row r="109" spans="5:7" x14ac:dyDescent="0.25">
      <c r="E109" s="8" t="s">
        <v>291</v>
      </c>
      <c r="F109" s="14" t="s">
        <v>225</v>
      </c>
      <c r="G109" s="6">
        <v>0.14879999999999999</v>
      </c>
    </row>
    <row r="110" spans="5:7" x14ac:dyDescent="0.25">
      <c r="E110" s="8" t="s">
        <v>153</v>
      </c>
      <c r="F110" s="14" t="s">
        <v>225</v>
      </c>
      <c r="G110" s="6">
        <v>0.1348</v>
      </c>
    </row>
    <row r="111" spans="5:7" x14ac:dyDescent="0.25">
      <c r="E111" s="8" t="s">
        <v>292</v>
      </c>
      <c r="F111" s="14" t="s">
        <v>225</v>
      </c>
      <c r="G111" s="6">
        <v>0.13200000000000001</v>
      </c>
    </row>
    <row r="112" spans="5:7" x14ac:dyDescent="0.25">
      <c r="E112" s="8" t="s">
        <v>293</v>
      </c>
      <c r="F112" s="14" t="s">
        <v>225</v>
      </c>
      <c r="G112" s="6">
        <v>0.12889999999999999</v>
      </c>
    </row>
    <row r="113" spans="5:7" x14ac:dyDescent="0.25">
      <c r="E113" s="8" t="s">
        <v>294</v>
      </c>
      <c r="F113" s="14" t="s">
        <v>225</v>
      </c>
      <c r="G113" s="6">
        <v>0.10979999999999999</v>
      </c>
    </row>
    <row r="114" spans="5:7" x14ac:dyDescent="0.25">
      <c r="E114" s="8" t="s">
        <v>295</v>
      </c>
      <c r="F114" s="14" t="s">
        <v>225</v>
      </c>
      <c r="G114" s="6">
        <v>7.8700000000000006E-2</v>
      </c>
    </row>
    <row r="115" spans="5:7" x14ac:dyDescent="0.25">
      <c r="E115" s="8" t="s">
        <v>296</v>
      </c>
      <c r="F115" s="14" t="s">
        <v>225</v>
      </c>
      <c r="G115" s="6">
        <v>7.3399999999999993E-2</v>
      </c>
    </row>
    <row r="116" spans="5:7" x14ac:dyDescent="0.25">
      <c r="E116" s="8" t="s">
        <v>297</v>
      </c>
      <c r="F116" s="14" t="s">
        <v>225</v>
      </c>
      <c r="G116" s="6">
        <v>6.9500000000000006E-2</v>
      </c>
    </row>
    <row r="117" spans="5:7" x14ac:dyDescent="0.25">
      <c r="E117" s="8" t="s">
        <v>298</v>
      </c>
      <c r="F117" s="14" t="s">
        <v>225</v>
      </c>
      <c r="G117" s="6">
        <v>6.6600000000000006E-2</v>
      </c>
    </row>
    <row r="118" spans="5:7" x14ac:dyDescent="0.25">
      <c r="E118" s="8" t="s">
        <v>161</v>
      </c>
      <c r="F118" s="14" t="s">
        <v>225</v>
      </c>
      <c r="G118" s="6">
        <v>6.3299999999999995E-2</v>
      </c>
    </row>
    <row r="119" spans="5:7" x14ac:dyDescent="0.25">
      <c r="E119" s="8" t="s">
        <v>299</v>
      </c>
      <c r="F119" s="14" t="s">
        <v>225</v>
      </c>
      <c r="G119" s="6">
        <v>5.45E-2</v>
      </c>
    </row>
    <row r="120" spans="5:7" x14ac:dyDescent="0.25">
      <c r="E120" s="8" t="s">
        <v>300</v>
      </c>
      <c r="F120" s="14" t="s">
        <v>225</v>
      </c>
      <c r="G120" s="6">
        <v>4.7399999999999998E-2</v>
      </c>
    </row>
    <row r="121" spans="5:7" x14ac:dyDescent="0.25">
      <c r="E121" s="8" t="s">
        <v>301</v>
      </c>
      <c r="F121" s="14" t="s">
        <v>225</v>
      </c>
      <c r="G121" s="6">
        <v>3.4500000000000003E-2</v>
      </c>
    </row>
    <row r="122" spans="5:7" x14ac:dyDescent="0.25">
      <c r="E122" s="8" t="s">
        <v>302</v>
      </c>
      <c r="F122" s="14" t="s">
        <v>225</v>
      </c>
      <c r="G122" s="6">
        <v>3.2600000000000004E-2</v>
      </c>
    </row>
    <row r="123" spans="5:7" x14ac:dyDescent="0.25">
      <c r="E123" s="8" t="s">
        <v>303</v>
      </c>
      <c r="F123" s="14" t="s">
        <v>225</v>
      </c>
      <c r="G123" s="6">
        <v>2.4799999999999999E-2</v>
      </c>
    </row>
    <row r="124" spans="5:7" x14ac:dyDescent="0.25">
      <c r="E124" s="8" t="s">
        <v>304</v>
      </c>
      <c r="F124" s="14" t="s">
        <v>225</v>
      </c>
      <c r="G124" s="6">
        <v>2.47E-2</v>
      </c>
    </row>
    <row r="125" spans="5:7" x14ac:dyDescent="0.25">
      <c r="E125" s="8" t="s">
        <v>184</v>
      </c>
      <c r="F125" s="14" t="s">
        <v>225</v>
      </c>
      <c r="G125" s="6">
        <v>2.46E-2</v>
      </c>
    </row>
    <row r="126" spans="5:7" x14ac:dyDescent="0.25">
      <c r="E126" s="8" t="s">
        <v>305</v>
      </c>
      <c r="F126" s="14" t="s">
        <v>225</v>
      </c>
      <c r="G126" s="6">
        <v>2.1299999999999999E-2</v>
      </c>
    </row>
    <row r="127" spans="5:7" x14ac:dyDescent="0.25">
      <c r="E127" s="8" t="s">
        <v>306</v>
      </c>
      <c r="F127" s="14" t="s">
        <v>225</v>
      </c>
      <c r="G127" s="6">
        <v>2.0400000000000001E-2</v>
      </c>
    </row>
    <row r="128" spans="5:7" x14ac:dyDescent="0.25">
      <c r="E128" s="8" t="s">
        <v>307</v>
      </c>
      <c r="F128" s="14" t="s">
        <v>225</v>
      </c>
      <c r="G128" s="6">
        <v>1.9599999999999999E-2</v>
      </c>
    </row>
    <row r="129" spans="5:7" x14ac:dyDescent="0.25">
      <c r="E129" s="8" t="s">
        <v>308</v>
      </c>
      <c r="F129" s="14" t="s">
        <v>225</v>
      </c>
      <c r="G129" s="6">
        <v>1.44E-2</v>
      </c>
    </row>
    <row r="130" spans="5:7" x14ac:dyDescent="0.25">
      <c r="E130" s="8" t="s">
        <v>271</v>
      </c>
      <c r="F130" s="14" t="s">
        <v>225</v>
      </c>
      <c r="G130" s="6">
        <v>5103.3451000000023</v>
      </c>
    </row>
    <row r="132" spans="5:7" x14ac:dyDescent="0.25">
      <c r="E132" s="8" t="s">
        <v>309</v>
      </c>
      <c r="F132" s="53" t="s">
        <v>227</v>
      </c>
      <c r="G132" s="6">
        <v>0.85740000000000005</v>
      </c>
    </row>
    <row r="133" spans="5:7" x14ac:dyDescent="0.25">
      <c r="E133" s="8" t="s">
        <v>310</v>
      </c>
      <c r="F133" s="53" t="s">
        <v>227</v>
      </c>
      <c r="G133" s="6">
        <v>0.49780000000000002</v>
      </c>
    </row>
    <row r="134" spans="5:7" x14ac:dyDescent="0.25">
      <c r="E134" s="8" t="s">
        <v>311</v>
      </c>
      <c r="F134" s="53" t="s">
        <v>227</v>
      </c>
      <c r="G134" s="6">
        <v>0.2094</v>
      </c>
    </row>
    <row r="135" spans="5:7" x14ac:dyDescent="0.25">
      <c r="E135" s="8" t="s">
        <v>312</v>
      </c>
      <c r="F135" s="53" t="s">
        <v>227</v>
      </c>
      <c r="G135" s="6">
        <v>0.12150000000000001</v>
      </c>
    </row>
    <row r="136" spans="5:7" x14ac:dyDescent="0.25">
      <c r="E136" s="8" t="s">
        <v>271</v>
      </c>
      <c r="F136" s="53" t="s">
        <v>227</v>
      </c>
      <c r="G136" s="6">
        <v>1.6861000000000002</v>
      </c>
    </row>
    <row r="137" spans="5:7" x14ac:dyDescent="0.25">
      <c r="E137"/>
      <c r="F137"/>
    </row>
    <row r="138" spans="5:7" x14ac:dyDescent="0.25">
      <c r="E138" s="58" t="s">
        <v>313</v>
      </c>
      <c r="F138" s="58" t="s">
        <v>316</v>
      </c>
      <c r="G138" s="52">
        <v>11957.604299999995</v>
      </c>
    </row>
    <row r="140" spans="5:7" x14ac:dyDescent="0.25">
      <c r="E140" s="1" t="s">
        <v>317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O58"/>
  <sheetViews>
    <sheetView zoomScale="85" zoomScaleNormal="85" workbookViewId="0">
      <pane ySplit="1260" topLeftCell="A39" activePane="bottomLeft"/>
      <selection activeCell="D1" sqref="D1:E1048576"/>
      <selection pane="bottomLeft" activeCell="P41" sqref="P41"/>
    </sheetView>
  </sheetViews>
  <sheetFormatPr baseColWidth="10" defaultRowHeight="15" x14ac:dyDescent="0.25"/>
  <cols>
    <col min="1" max="1" width="25.625" style="1" customWidth="1"/>
    <col min="2" max="10" width="7.625" style="1" customWidth="1"/>
    <col min="11" max="16384" width="11" style="1"/>
  </cols>
  <sheetData>
    <row r="1" spans="1:15" x14ac:dyDescent="0.25">
      <c r="A1" s="1" t="s">
        <v>325</v>
      </c>
    </row>
    <row r="3" spans="1:15" x14ac:dyDescent="0.25">
      <c r="A3" s="8" t="s">
        <v>0</v>
      </c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x14ac:dyDescent="0.25">
      <c r="A4" s="8"/>
      <c r="B4" s="22">
        <v>2004</v>
      </c>
      <c r="C4" s="22">
        <v>2007</v>
      </c>
      <c r="D4" s="22">
        <v>2010</v>
      </c>
      <c r="E4" s="22">
        <v>2011</v>
      </c>
      <c r="F4" s="22">
        <v>2012</v>
      </c>
      <c r="G4" s="22">
        <v>2013</v>
      </c>
      <c r="H4" s="22">
        <v>2014</v>
      </c>
      <c r="I4" s="22">
        <v>2015</v>
      </c>
      <c r="J4" s="22">
        <v>2016</v>
      </c>
      <c r="K4" s="8">
        <v>2017</v>
      </c>
      <c r="L4" s="22">
        <v>2018</v>
      </c>
      <c r="M4" s="22">
        <v>2019</v>
      </c>
      <c r="N4" s="22">
        <v>2020</v>
      </c>
      <c r="O4" s="22">
        <v>2021</v>
      </c>
    </row>
    <row r="5" spans="1:15" x14ac:dyDescent="0.25">
      <c r="A5" s="8" t="s">
        <v>2</v>
      </c>
      <c r="B5" s="21">
        <v>14</v>
      </c>
      <c r="C5" s="21">
        <v>9</v>
      </c>
      <c r="D5" s="21">
        <v>20</v>
      </c>
      <c r="E5" s="21">
        <v>20</v>
      </c>
      <c r="F5" s="21">
        <v>20</v>
      </c>
      <c r="G5" s="21">
        <v>22</v>
      </c>
      <c r="H5" s="21">
        <v>20</v>
      </c>
      <c r="I5" s="21">
        <v>20</v>
      </c>
      <c r="J5" s="21">
        <v>21</v>
      </c>
      <c r="K5" s="4">
        <v>20</v>
      </c>
      <c r="L5" s="4">
        <v>18</v>
      </c>
      <c r="M5" s="4">
        <v>18</v>
      </c>
      <c r="N5" s="4">
        <v>15</v>
      </c>
      <c r="O5" s="21" t="s">
        <v>13</v>
      </c>
    </row>
    <row r="6" spans="1:15" x14ac:dyDescent="0.25">
      <c r="A6" s="8" t="s">
        <v>3</v>
      </c>
      <c r="B6" s="23">
        <v>90</v>
      </c>
      <c r="C6" s="23">
        <v>97</v>
      </c>
      <c r="D6" s="23">
        <v>91</v>
      </c>
      <c r="E6" s="23">
        <v>92</v>
      </c>
      <c r="F6" s="23">
        <v>90</v>
      </c>
      <c r="G6" s="23">
        <v>91</v>
      </c>
      <c r="H6" s="23">
        <v>90</v>
      </c>
      <c r="I6" s="23">
        <v>85</v>
      </c>
      <c r="J6" s="23">
        <v>80</v>
      </c>
      <c r="K6" s="11">
        <v>80</v>
      </c>
      <c r="L6" s="11">
        <v>80</v>
      </c>
      <c r="M6" s="11">
        <v>80</v>
      </c>
      <c r="N6" s="11">
        <v>75</v>
      </c>
      <c r="O6" s="23" t="s">
        <v>13</v>
      </c>
    </row>
    <row r="7" spans="1:15" x14ac:dyDescent="0.25">
      <c r="A7" s="8" t="s">
        <v>4</v>
      </c>
      <c r="B7" s="21">
        <v>25</v>
      </c>
      <c r="C7" s="21">
        <v>82</v>
      </c>
      <c r="D7" s="21">
        <v>74</v>
      </c>
      <c r="E7" s="21">
        <v>70</v>
      </c>
      <c r="F7" s="21">
        <v>72</v>
      </c>
      <c r="G7" s="21">
        <v>71</v>
      </c>
      <c r="H7" s="21">
        <v>70</v>
      </c>
      <c r="I7" s="21">
        <v>70</v>
      </c>
      <c r="J7" s="21">
        <v>70</v>
      </c>
      <c r="K7" s="4">
        <v>60</v>
      </c>
      <c r="L7" s="4">
        <v>55</v>
      </c>
      <c r="M7" s="4">
        <v>55</v>
      </c>
      <c r="N7" s="4">
        <v>60</v>
      </c>
      <c r="O7" s="21" t="s">
        <v>13</v>
      </c>
    </row>
    <row r="8" spans="1:15" x14ac:dyDescent="0.25">
      <c r="A8" s="8" t="s">
        <v>5</v>
      </c>
      <c r="B8" s="23"/>
      <c r="C8" s="23"/>
      <c r="D8" s="23"/>
      <c r="E8" s="23"/>
      <c r="F8" s="23"/>
      <c r="G8" s="23"/>
      <c r="H8" s="23">
        <v>1</v>
      </c>
      <c r="I8" s="23">
        <v>1</v>
      </c>
      <c r="J8" s="23">
        <v>1</v>
      </c>
      <c r="K8" s="11">
        <v>1</v>
      </c>
      <c r="L8" s="11">
        <v>1</v>
      </c>
      <c r="M8" s="11">
        <v>1</v>
      </c>
      <c r="N8" s="11">
        <v>1</v>
      </c>
      <c r="O8" s="23" t="s">
        <v>13</v>
      </c>
    </row>
    <row r="9" spans="1:15" x14ac:dyDescent="0.25">
      <c r="A9" s="8" t="s">
        <v>6</v>
      </c>
      <c r="B9" s="21">
        <v>35</v>
      </c>
      <c r="C9" s="21">
        <v>20</v>
      </c>
      <c r="D9" s="21">
        <v>14</v>
      </c>
      <c r="E9" s="21">
        <v>13</v>
      </c>
      <c r="F9" s="21">
        <v>16</v>
      </c>
      <c r="G9" s="21">
        <v>14</v>
      </c>
      <c r="H9" s="21">
        <v>14</v>
      </c>
      <c r="I9" s="21">
        <v>14</v>
      </c>
      <c r="J9" s="21">
        <v>0</v>
      </c>
      <c r="K9" s="4">
        <v>9</v>
      </c>
      <c r="L9" s="4">
        <v>9</v>
      </c>
      <c r="M9" s="4">
        <v>10</v>
      </c>
      <c r="N9" s="4">
        <v>11</v>
      </c>
      <c r="O9" s="21" t="s">
        <v>13</v>
      </c>
    </row>
    <row r="10" spans="1:15" x14ac:dyDescent="0.25">
      <c r="A10" s="8" t="s">
        <v>7</v>
      </c>
      <c r="B10" s="23">
        <v>10</v>
      </c>
      <c r="C10" s="23">
        <v>10</v>
      </c>
      <c r="D10" s="23">
        <v>3</v>
      </c>
      <c r="E10" s="23">
        <v>4</v>
      </c>
      <c r="F10" s="23">
        <v>5</v>
      </c>
      <c r="G10" s="23">
        <v>5</v>
      </c>
      <c r="H10" s="23">
        <v>5</v>
      </c>
      <c r="I10" s="23">
        <v>5</v>
      </c>
      <c r="J10" s="23">
        <v>3</v>
      </c>
      <c r="K10" s="11">
        <v>2</v>
      </c>
      <c r="L10" s="11">
        <v>3</v>
      </c>
      <c r="M10" s="11">
        <v>3</v>
      </c>
      <c r="N10" s="11">
        <v>4</v>
      </c>
      <c r="O10" s="23" t="s">
        <v>13</v>
      </c>
    </row>
    <row r="11" spans="1:15" x14ac:dyDescent="0.25">
      <c r="A11" s="8" t="s">
        <v>8</v>
      </c>
      <c r="B11" s="21"/>
      <c r="C11" s="21"/>
      <c r="D11" s="21"/>
      <c r="E11" s="21"/>
      <c r="F11" s="21"/>
      <c r="G11" s="21"/>
      <c r="H11" s="21">
        <v>8</v>
      </c>
      <c r="I11" s="21">
        <v>8</v>
      </c>
      <c r="J11" s="21">
        <v>16</v>
      </c>
      <c r="K11" s="4">
        <v>16</v>
      </c>
      <c r="L11" s="4">
        <v>16</v>
      </c>
      <c r="M11" s="4">
        <v>16</v>
      </c>
      <c r="N11" s="4">
        <v>16</v>
      </c>
      <c r="O11" s="21" t="s">
        <v>13</v>
      </c>
    </row>
    <row r="12" spans="1:15" x14ac:dyDescent="0.25">
      <c r="A12" s="8" t="s">
        <v>9</v>
      </c>
      <c r="B12" s="23"/>
      <c r="C12" s="23"/>
      <c r="D12" s="23"/>
      <c r="E12" s="23"/>
      <c r="F12" s="23"/>
      <c r="G12" s="23"/>
      <c r="H12" s="23">
        <v>4</v>
      </c>
      <c r="I12" s="23">
        <v>4</v>
      </c>
      <c r="J12" s="23">
        <v>25</v>
      </c>
      <c r="K12" s="11">
        <v>25</v>
      </c>
      <c r="L12" s="11">
        <v>25</v>
      </c>
      <c r="M12" s="11">
        <v>26</v>
      </c>
      <c r="N12" s="11">
        <v>25</v>
      </c>
      <c r="O12" s="23" t="s">
        <v>13</v>
      </c>
    </row>
    <row r="13" spans="1:15" x14ac:dyDescent="0.25">
      <c r="A13" s="8" t="s">
        <v>10</v>
      </c>
      <c r="B13" s="21">
        <v>130</v>
      </c>
      <c r="C13" s="21">
        <v>89</v>
      </c>
      <c r="D13" s="21">
        <v>60</v>
      </c>
      <c r="E13" s="21">
        <v>60</v>
      </c>
      <c r="F13" s="21">
        <v>56</v>
      </c>
      <c r="G13" s="21">
        <v>55</v>
      </c>
      <c r="H13" s="21">
        <v>56</v>
      </c>
      <c r="I13" s="21">
        <v>56</v>
      </c>
      <c r="J13" s="21">
        <v>30</v>
      </c>
      <c r="K13" s="7">
        <v>30</v>
      </c>
      <c r="L13" s="7">
        <v>31</v>
      </c>
      <c r="M13" s="7">
        <v>30</v>
      </c>
      <c r="N13" s="7">
        <v>30</v>
      </c>
      <c r="O13" s="61" t="s">
        <v>13</v>
      </c>
    </row>
    <row r="14" spans="1:15" x14ac:dyDescent="0.25">
      <c r="A14" s="8" t="s">
        <v>11</v>
      </c>
      <c r="B14" s="23">
        <v>38</v>
      </c>
      <c r="C14" s="23">
        <v>44</v>
      </c>
      <c r="D14" s="23">
        <v>50</v>
      </c>
      <c r="E14" s="23">
        <v>55</v>
      </c>
      <c r="F14" s="23">
        <v>55</v>
      </c>
      <c r="G14" s="23">
        <v>55</v>
      </c>
      <c r="H14" s="23">
        <v>56</v>
      </c>
      <c r="I14" s="23">
        <v>58</v>
      </c>
      <c r="J14" s="23">
        <v>40</v>
      </c>
      <c r="K14" s="11">
        <v>40</v>
      </c>
      <c r="L14" s="11">
        <v>41</v>
      </c>
      <c r="M14" s="11">
        <v>42</v>
      </c>
      <c r="N14" s="11">
        <v>48</v>
      </c>
      <c r="O14" s="23" t="s">
        <v>13</v>
      </c>
    </row>
    <row r="15" spans="1:15" x14ac:dyDescent="0.25">
      <c r="A15" s="8" t="s">
        <v>12</v>
      </c>
      <c r="B15" s="21" t="s">
        <v>13</v>
      </c>
      <c r="C15" s="21">
        <v>5</v>
      </c>
      <c r="D15" s="21">
        <v>22</v>
      </c>
      <c r="E15" s="21">
        <v>36</v>
      </c>
      <c r="F15" s="21">
        <v>40</v>
      </c>
      <c r="G15" s="21">
        <v>41.5</v>
      </c>
      <c r="H15" s="21">
        <v>56</v>
      </c>
      <c r="I15" s="21">
        <v>58</v>
      </c>
      <c r="J15" s="21">
        <v>55</v>
      </c>
      <c r="K15" s="4">
        <v>57</v>
      </c>
      <c r="L15" s="4">
        <v>58</v>
      </c>
      <c r="M15" s="4">
        <v>59</v>
      </c>
      <c r="N15" s="4">
        <v>61</v>
      </c>
      <c r="O15" s="21" t="s">
        <v>13</v>
      </c>
    </row>
    <row r="16" spans="1:15" x14ac:dyDescent="0.25">
      <c r="A16" s="8" t="s">
        <v>14</v>
      </c>
      <c r="B16" s="23">
        <v>40</v>
      </c>
      <c r="C16" s="23">
        <v>40</v>
      </c>
      <c r="D16" s="23">
        <v>38</v>
      </c>
      <c r="E16" s="23">
        <v>40</v>
      </c>
      <c r="F16" s="23">
        <v>40</v>
      </c>
      <c r="G16" s="23">
        <v>41</v>
      </c>
      <c r="H16" s="23">
        <v>51</v>
      </c>
      <c r="I16" s="23">
        <v>41</v>
      </c>
      <c r="J16" s="23">
        <v>20</v>
      </c>
      <c r="K16" s="11">
        <v>18</v>
      </c>
      <c r="L16" s="11">
        <v>17</v>
      </c>
      <c r="M16" s="11">
        <v>16</v>
      </c>
      <c r="N16" s="11">
        <v>15</v>
      </c>
      <c r="O16" s="23" t="s">
        <v>13</v>
      </c>
    </row>
    <row r="17" spans="1:15" x14ac:dyDescent="0.25">
      <c r="A17" s="8" t="s">
        <v>15</v>
      </c>
      <c r="B17" s="21">
        <v>8</v>
      </c>
      <c r="C17" s="21">
        <v>25</v>
      </c>
      <c r="D17" s="21">
        <v>17</v>
      </c>
      <c r="E17" s="21">
        <v>18</v>
      </c>
      <c r="F17" s="21">
        <v>17</v>
      </c>
      <c r="G17" s="21">
        <v>18</v>
      </c>
      <c r="H17" s="21">
        <v>18</v>
      </c>
      <c r="I17" s="21">
        <v>19</v>
      </c>
      <c r="J17" s="21">
        <v>17</v>
      </c>
      <c r="K17" s="4">
        <v>17</v>
      </c>
      <c r="L17" s="4">
        <v>17</v>
      </c>
      <c r="M17" s="4">
        <v>16</v>
      </c>
      <c r="N17" s="4">
        <v>16</v>
      </c>
      <c r="O17" s="21" t="s">
        <v>13</v>
      </c>
    </row>
    <row r="18" spans="1:15" x14ac:dyDescent="0.25">
      <c r="A18" s="8" t="s">
        <v>16</v>
      </c>
      <c r="B18" s="23"/>
      <c r="C18" s="23"/>
      <c r="D18" s="23"/>
      <c r="E18" s="23"/>
      <c r="F18" s="23"/>
      <c r="G18" s="23"/>
      <c r="H18" s="23">
        <v>2</v>
      </c>
      <c r="I18" s="23">
        <v>2</v>
      </c>
      <c r="J18" s="23">
        <v>1</v>
      </c>
      <c r="K18" s="11">
        <v>0.5</v>
      </c>
      <c r="L18" s="11">
        <v>1</v>
      </c>
      <c r="M18" s="11">
        <v>1</v>
      </c>
      <c r="N18" s="11">
        <v>1</v>
      </c>
      <c r="O18" s="23" t="s">
        <v>13</v>
      </c>
    </row>
    <row r="19" spans="1:15" x14ac:dyDescent="0.25">
      <c r="A19" s="8" t="s">
        <v>17</v>
      </c>
      <c r="B19" s="21">
        <v>35</v>
      </c>
      <c r="C19" s="21"/>
      <c r="D19" s="21"/>
      <c r="E19" s="21"/>
      <c r="F19" s="21">
        <v>2</v>
      </c>
      <c r="G19" s="21">
        <v>1.5</v>
      </c>
      <c r="H19" s="21">
        <v>1</v>
      </c>
      <c r="I19" s="21">
        <v>4</v>
      </c>
      <c r="J19" s="21">
        <v>2</v>
      </c>
      <c r="K19" s="4">
        <v>2</v>
      </c>
      <c r="L19" s="4">
        <v>3</v>
      </c>
      <c r="M19" s="4">
        <v>3</v>
      </c>
      <c r="N19" s="4">
        <v>2</v>
      </c>
      <c r="O19" s="21" t="s">
        <v>13</v>
      </c>
    </row>
    <row r="20" spans="1:15" x14ac:dyDescent="0.25">
      <c r="A20" s="8" t="s">
        <v>18</v>
      </c>
      <c r="B20" s="23"/>
      <c r="C20" s="23"/>
      <c r="D20" s="23">
        <v>25</v>
      </c>
      <c r="E20" s="23">
        <v>24</v>
      </c>
      <c r="F20" s="23">
        <v>30</v>
      </c>
      <c r="G20" s="23">
        <v>31</v>
      </c>
      <c r="H20" s="23">
        <v>30</v>
      </c>
      <c r="I20" s="23">
        <v>31</v>
      </c>
      <c r="J20" s="23">
        <v>31</v>
      </c>
      <c r="K20" s="11">
        <v>33</v>
      </c>
      <c r="L20" s="11">
        <v>34</v>
      </c>
      <c r="M20" s="11">
        <v>35</v>
      </c>
      <c r="N20" s="11">
        <v>35</v>
      </c>
      <c r="O20" s="23" t="s">
        <v>13</v>
      </c>
    </row>
    <row r="21" spans="1:15" x14ac:dyDescent="0.25">
      <c r="A21" s="8"/>
      <c r="B21" s="21"/>
      <c r="C21" s="21"/>
      <c r="D21" s="21"/>
      <c r="E21" s="21"/>
      <c r="F21" s="21"/>
      <c r="G21" s="21"/>
      <c r="H21" s="21">
        <v>2</v>
      </c>
      <c r="I21" s="21">
        <v>4</v>
      </c>
      <c r="J21" s="21">
        <v>1</v>
      </c>
      <c r="K21" s="4">
        <v>1.5</v>
      </c>
      <c r="L21" s="4">
        <v>1</v>
      </c>
      <c r="M21" s="4">
        <v>2</v>
      </c>
      <c r="N21" s="4">
        <v>2</v>
      </c>
      <c r="O21" s="21" t="s">
        <v>13</v>
      </c>
    </row>
    <row r="22" spans="1:15" x14ac:dyDescent="0.25">
      <c r="A22" s="8" t="s">
        <v>318</v>
      </c>
      <c r="B22" s="23"/>
      <c r="C22" s="23"/>
      <c r="D22" s="23"/>
      <c r="E22" s="23"/>
      <c r="F22" s="23"/>
      <c r="G22" s="23"/>
      <c r="H22" s="23"/>
      <c r="I22" s="23"/>
      <c r="J22" s="23"/>
      <c r="K22" s="11"/>
      <c r="L22" s="11"/>
      <c r="M22" s="11"/>
      <c r="N22" s="11">
        <v>3</v>
      </c>
      <c r="O22" s="23" t="s">
        <v>13</v>
      </c>
    </row>
    <row r="23" spans="1:15" x14ac:dyDescent="0.25">
      <c r="A23" s="8" t="s">
        <v>319</v>
      </c>
      <c r="B23" s="21"/>
      <c r="C23" s="21"/>
      <c r="D23" s="21"/>
      <c r="E23" s="21"/>
      <c r="F23" s="21"/>
      <c r="G23" s="21"/>
      <c r="H23" s="21"/>
      <c r="I23" s="21"/>
      <c r="J23" s="21"/>
      <c r="K23" s="4"/>
      <c r="L23" s="4"/>
      <c r="M23" s="4"/>
      <c r="N23" s="4">
        <v>11</v>
      </c>
      <c r="O23" s="21" t="s">
        <v>13</v>
      </c>
    </row>
    <row r="24" spans="1:15" x14ac:dyDescent="0.25">
      <c r="A24" s="8" t="s">
        <v>19</v>
      </c>
      <c r="B24" s="23">
        <v>35</v>
      </c>
      <c r="C24" s="23">
        <v>35</v>
      </c>
      <c r="D24" s="23">
        <v>26</v>
      </c>
      <c r="E24" s="23">
        <v>26</v>
      </c>
      <c r="F24" s="23">
        <v>26</v>
      </c>
      <c r="G24" s="23">
        <v>25</v>
      </c>
      <c r="H24" s="23">
        <v>26</v>
      </c>
      <c r="I24" s="23">
        <v>27</v>
      </c>
      <c r="J24" s="23">
        <v>25</v>
      </c>
      <c r="K24" s="11">
        <v>23</v>
      </c>
      <c r="L24" s="11">
        <v>10</v>
      </c>
      <c r="M24" s="11">
        <v>11</v>
      </c>
      <c r="N24" s="11">
        <v>12</v>
      </c>
      <c r="O24" s="23" t="s">
        <v>13</v>
      </c>
    </row>
    <row r="25" spans="1:15" x14ac:dyDescent="0.25">
      <c r="A25" s="8" t="s">
        <v>20</v>
      </c>
      <c r="B25" s="21">
        <v>49</v>
      </c>
      <c r="C25" s="21">
        <v>40</v>
      </c>
      <c r="D25" s="21">
        <v>54</v>
      </c>
      <c r="E25" s="21">
        <v>54</v>
      </c>
      <c r="F25" s="21"/>
      <c r="G25" s="21">
        <v>87</v>
      </c>
      <c r="H25" s="21">
        <v>60</v>
      </c>
      <c r="I25" s="21">
        <v>60</v>
      </c>
      <c r="J25" s="21">
        <v>67</v>
      </c>
      <c r="K25" s="4">
        <v>80</v>
      </c>
      <c r="L25" s="4">
        <v>80</v>
      </c>
      <c r="M25" s="4">
        <v>80</v>
      </c>
      <c r="N25" s="4">
        <v>79</v>
      </c>
      <c r="O25" s="21" t="s">
        <v>13</v>
      </c>
    </row>
    <row r="26" spans="1:15" x14ac:dyDescent="0.25">
      <c r="A26" s="8" t="s">
        <v>21</v>
      </c>
      <c r="B26" s="23"/>
      <c r="C26" s="23"/>
      <c r="D26" s="23"/>
      <c r="E26" s="23"/>
      <c r="F26" s="23"/>
      <c r="G26" s="23"/>
      <c r="H26" s="23">
        <v>2</v>
      </c>
      <c r="I26" s="23">
        <v>2</v>
      </c>
      <c r="J26" s="23">
        <v>7</v>
      </c>
      <c r="K26" s="11">
        <v>7</v>
      </c>
      <c r="L26" s="11">
        <v>7</v>
      </c>
      <c r="M26" s="11">
        <v>7</v>
      </c>
      <c r="N26" s="11">
        <v>8</v>
      </c>
      <c r="O26" s="23" t="s">
        <v>13</v>
      </c>
    </row>
    <row r="27" spans="1:15" x14ac:dyDescent="0.25">
      <c r="A27" s="8" t="s">
        <v>22</v>
      </c>
      <c r="B27" s="21">
        <v>8</v>
      </c>
      <c r="C27" s="21">
        <v>10</v>
      </c>
      <c r="D27" s="21">
        <v>4</v>
      </c>
      <c r="E27" s="21">
        <v>4</v>
      </c>
      <c r="F27" s="21">
        <v>5</v>
      </c>
      <c r="G27" s="21">
        <v>7.5</v>
      </c>
      <c r="H27" s="21">
        <v>7</v>
      </c>
      <c r="I27" s="21">
        <v>8</v>
      </c>
      <c r="J27" s="21">
        <v>15</v>
      </c>
      <c r="K27" s="4">
        <v>15</v>
      </c>
      <c r="L27" s="4">
        <v>5</v>
      </c>
      <c r="M27" s="4">
        <v>5</v>
      </c>
      <c r="N27" s="4">
        <v>7</v>
      </c>
      <c r="O27" s="21" t="s">
        <v>13</v>
      </c>
    </row>
    <row r="28" spans="1:15" x14ac:dyDescent="0.25">
      <c r="A28" s="8" t="s">
        <v>23</v>
      </c>
      <c r="B28" s="23">
        <v>75</v>
      </c>
      <c r="C28" s="23"/>
      <c r="D28" s="23">
        <v>30</v>
      </c>
      <c r="E28" s="23">
        <v>30</v>
      </c>
      <c r="F28" s="23">
        <v>35</v>
      </c>
      <c r="G28" s="23">
        <v>35</v>
      </c>
      <c r="H28" s="23">
        <v>40</v>
      </c>
      <c r="I28" s="23">
        <v>39</v>
      </c>
      <c r="J28" s="23">
        <v>32</v>
      </c>
      <c r="K28" s="11">
        <v>36</v>
      </c>
      <c r="L28" s="11">
        <v>35</v>
      </c>
      <c r="M28" s="11">
        <v>36</v>
      </c>
      <c r="N28" s="11">
        <v>38</v>
      </c>
      <c r="O28" s="23" t="s">
        <v>13</v>
      </c>
    </row>
    <row r="29" spans="1:15" x14ac:dyDescent="0.25">
      <c r="A29" s="8" t="s">
        <v>24</v>
      </c>
      <c r="B29" s="21">
        <v>12</v>
      </c>
      <c r="C29" s="21">
        <v>15</v>
      </c>
      <c r="D29" s="21">
        <v>12</v>
      </c>
      <c r="E29" s="21">
        <v>13</v>
      </c>
      <c r="F29" s="21">
        <v>17</v>
      </c>
      <c r="G29" s="21">
        <v>15</v>
      </c>
      <c r="H29" s="21">
        <v>20</v>
      </c>
      <c r="I29" s="21">
        <v>21</v>
      </c>
      <c r="J29" s="21">
        <v>20</v>
      </c>
      <c r="K29" s="4">
        <v>20</v>
      </c>
      <c r="L29" s="4">
        <v>21</v>
      </c>
      <c r="M29" s="4">
        <v>22</v>
      </c>
      <c r="N29" s="4">
        <v>25</v>
      </c>
      <c r="O29" s="21" t="s">
        <v>13</v>
      </c>
    </row>
    <row r="30" spans="1:15" x14ac:dyDescent="0.25">
      <c r="A30" s="8" t="s">
        <v>25</v>
      </c>
      <c r="B30" s="23">
        <v>140</v>
      </c>
      <c r="C30" s="23">
        <v>150</v>
      </c>
      <c r="D30" s="23">
        <v>115</v>
      </c>
      <c r="E30" s="23">
        <v>115</v>
      </c>
      <c r="F30" s="23">
        <v>105</v>
      </c>
      <c r="G30" s="23">
        <v>104</v>
      </c>
      <c r="H30" s="23">
        <v>102</v>
      </c>
      <c r="I30" s="23">
        <v>101</v>
      </c>
      <c r="J30" s="23">
        <v>101</v>
      </c>
      <c r="K30" s="11">
        <v>103</v>
      </c>
      <c r="L30" s="11">
        <v>104</v>
      </c>
      <c r="M30" s="11">
        <v>70</v>
      </c>
      <c r="N30" s="11">
        <v>65</v>
      </c>
      <c r="O30" s="23" t="s">
        <v>13</v>
      </c>
    </row>
    <row r="31" spans="1:15" x14ac:dyDescent="0.25">
      <c r="A31" s="8" t="s">
        <v>26</v>
      </c>
      <c r="B31" s="21"/>
      <c r="C31" s="21"/>
      <c r="D31" s="21">
        <v>15</v>
      </c>
      <c r="E31" s="21">
        <v>15</v>
      </c>
      <c r="F31" s="21"/>
      <c r="G31" s="21"/>
      <c r="H31" s="21"/>
      <c r="I31" s="21"/>
      <c r="J31" s="21"/>
      <c r="K31" s="4"/>
      <c r="L31" s="4"/>
      <c r="M31" s="4"/>
      <c r="N31" s="4"/>
      <c r="O31" s="21" t="s">
        <v>13</v>
      </c>
    </row>
    <row r="32" spans="1:15" x14ac:dyDescent="0.25">
      <c r="A32" s="8" t="s">
        <v>27</v>
      </c>
      <c r="B32" s="23"/>
      <c r="C32" s="23"/>
      <c r="D32" s="23"/>
      <c r="E32" s="23"/>
      <c r="F32" s="23"/>
      <c r="G32" s="23"/>
      <c r="H32" s="23">
        <v>1</v>
      </c>
      <c r="I32" s="23">
        <v>1</v>
      </c>
      <c r="J32" s="23"/>
      <c r="K32" s="11"/>
      <c r="L32" s="11"/>
      <c r="M32" s="11"/>
      <c r="N32" s="11"/>
      <c r="O32" s="23" t="s">
        <v>13</v>
      </c>
    </row>
    <row r="33" spans="1:15" x14ac:dyDescent="0.25">
      <c r="A33" s="8" t="s">
        <v>28</v>
      </c>
      <c r="B33" s="21">
        <v>1</v>
      </c>
      <c r="C33" s="21">
        <v>1</v>
      </c>
      <c r="D33" s="21"/>
      <c r="E33" s="21"/>
      <c r="F33" s="21"/>
      <c r="G33" s="21">
        <v>0.5</v>
      </c>
      <c r="H33" s="21">
        <v>1</v>
      </c>
      <c r="I33" s="21">
        <v>1</v>
      </c>
      <c r="J33" s="21">
        <v>1</v>
      </c>
      <c r="K33" s="4">
        <v>1</v>
      </c>
      <c r="L33" s="4">
        <v>1</v>
      </c>
      <c r="M33" s="4">
        <v>1</v>
      </c>
      <c r="N33" s="4">
        <v>1</v>
      </c>
      <c r="O33" s="21" t="s">
        <v>13</v>
      </c>
    </row>
    <row r="34" spans="1:15" x14ac:dyDescent="0.25">
      <c r="A34" s="8" t="s">
        <v>29</v>
      </c>
      <c r="B34" s="23"/>
      <c r="C34" s="23">
        <v>45</v>
      </c>
      <c r="D34" s="23">
        <v>18</v>
      </c>
      <c r="E34" s="23">
        <v>15</v>
      </c>
      <c r="F34" s="23">
        <v>19</v>
      </c>
      <c r="G34" s="23">
        <v>18</v>
      </c>
      <c r="H34" s="23">
        <v>19</v>
      </c>
      <c r="I34" s="23">
        <v>20</v>
      </c>
      <c r="J34" s="23">
        <v>21</v>
      </c>
      <c r="K34" s="11">
        <v>21</v>
      </c>
      <c r="L34" s="11">
        <v>22</v>
      </c>
      <c r="M34" s="11">
        <v>21</v>
      </c>
      <c r="N34" s="11">
        <v>19</v>
      </c>
      <c r="O34" s="23" t="s">
        <v>13</v>
      </c>
    </row>
    <row r="35" spans="1:15" x14ac:dyDescent="0.25">
      <c r="A35" s="8" t="s">
        <v>30</v>
      </c>
      <c r="B35" s="21"/>
      <c r="C35" s="21">
        <v>6</v>
      </c>
      <c r="D35" s="21">
        <v>9</v>
      </c>
      <c r="E35" s="21">
        <v>9</v>
      </c>
      <c r="F35" s="21">
        <v>9</v>
      </c>
      <c r="G35" s="21">
        <v>9</v>
      </c>
      <c r="H35" s="21">
        <v>9</v>
      </c>
      <c r="I35" s="21">
        <v>9</v>
      </c>
      <c r="J35" s="21">
        <v>4</v>
      </c>
      <c r="K35" s="4">
        <v>5</v>
      </c>
      <c r="L35" s="4">
        <v>6</v>
      </c>
      <c r="M35" s="4">
        <v>6</v>
      </c>
      <c r="N35" s="4">
        <v>6</v>
      </c>
      <c r="O35" s="21" t="s">
        <v>13</v>
      </c>
    </row>
    <row r="36" spans="1:15" x14ac:dyDescent="0.25">
      <c r="A36" s="8" t="s">
        <v>31</v>
      </c>
      <c r="B36" s="23"/>
      <c r="C36" s="23"/>
      <c r="D36" s="23"/>
      <c r="E36" s="23"/>
      <c r="F36" s="23"/>
      <c r="G36" s="23"/>
      <c r="H36" s="23">
        <v>2</v>
      </c>
      <c r="I36" s="23">
        <v>3</v>
      </c>
      <c r="J36" s="23">
        <v>2</v>
      </c>
      <c r="K36" s="11">
        <v>2</v>
      </c>
      <c r="L36" s="11">
        <v>3</v>
      </c>
      <c r="M36" s="11">
        <v>3</v>
      </c>
      <c r="N36" s="11">
        <v>3</v>
      </c>
      <c r="O36" s="23" t="s">
        <v>13</v>
      </c>
    </row>
    <row r="37" spans="1:15" x14ac:dyDescent="0.25">
      <c r="A37" s="8" t="s">
        <v>32</v>
      </c>
      <c r="B37" s="21"/>
      <c r="C37" s="21"/>
      <c r="D37" s="21"/>
      <c r="E37" s="21"/>
      <c r="F37" s="21"/>
      <c r="G37" s="21"/>
      <c r="H37" s="21">
        <v>1</v>
      </c>
      <c r="I37" s="21">
        <v>10</v>
      </c>
      <c r="J37" s="21">
        <v>14</v>
      </c>
      <c r="K37" s="4">
        <v>14</v>
      </c>
      <c r="L37" s="4">
        <v>14</v>
      </c>
      <c r="M37" s="4">
        <v>3</v>
      </c>
      <c r="N37" s="4">
        <v>5</v>
      </c>
      <c r="O37" s="21" t="s">
        <v>13</v>
      </c>
    </row>
    <row r="38" spans="1:15" x14ac:dyDescent="0.25">
      <c r="A38" s="8" t="s">
        <v>33</v>
      </c>
      <c r="B38" s="23">
        <v>110</v>
      </c>
      <c r="C38" s="23">
        <v>95</v>
      </c>
      <c r="D38" s="23">
        <v>45</v>
      </c>
      <c r="E38" s="23">
        <v>50</v>
      </c>
      <c r="F38" s="23">
        <v>50</v>
      </c>
      <c r="G38" s="23">
        <v>55</v>
      </c>
      <c r="H38" s="23">
        <v>54</v>
      </c>
      <c r="I38" s="23">
        <v>54</v>
      </c>
      <c r="J38" s="23">
        <v>50</v>
      </c>
      <c r="K38" s="11">
        <v>45</v>
      </c>
      <c r="L38" s="11">
        <v>46</v>
      </c>
      <c r="M38" s="11">
        <v>45</v>
      </c>
      <c r="N38" s="11">
        <v>43</v>
      </c>
      <c r="O38" s="23" t="s">
        <v>13</v>
      </c>
    </row>
    <row r="39" spans="1:15" x14ac:dyDescent="0.25">
      <c r="A39" s="8" t="s">
        <v>34</v>
      </c>
      <c r="B39" s="21"/>
      <c r="C39" s="21"/>
      <c r="D39" s="21">
        <v>18</v>
      </c>
      <c r="E39" s="21">
        <v>18</v>
      </c>
      <c r="F39" s="21">
        <v>18</v>
      </c>
      <c r="G39" s="21">
        <v>19</v>
      </c>
      <c r="H39" s="21">
        <v>19</v>
      </c>
      <c r="I39" s="21">
        <v>18</v>
      </c>
      <c r="J39" s="21">
        <v>14</v>
      </c>
      <c r="K39" s="4">
        <v>14</v>
      </c>
      <c r="L39" s="4">
        <v>14</v>
      </c>
      <c r="M39" s="4">
        <v>14</v>
      </c>
      <c r="N39" s="4">
        <v>13</v>
      </c>
      <c r="O39" s="21" t="s">
        <v>13</v>
      </c>
    </row>
    <row r="40" spans="1:15" x14ac:dyDescent="0.25">
      <c r="A40" s="8" t="s">
        <v>35</v>
      </c>
      <c r="B40" s="23">
        <v>2</v>
      </c>
      <c r="C40" s="23">
        <v>13</v>
      </c>
      <c r="D40" s="23">
        <v>10</v>
      </c>
      <c r="E40" s="23">
        <v>11</v>
      </c>
      <c r="F40" s="23">
        <v>12</v>
      </c>
      <c r="G40" s="23">
        <v>11</v>
      </c>
      <c r="H40" s="23">
        <v>12</v>
      </c>
      <c r="I40" s="23">
        <v>10</v>
      </c>
      <c r="J40" s="23">
        <v>24</v>
      </c>
      <c r="K40" s="11">
        <v>24</v>
      </c>
      <c r="L40" s="11">
        <v>25</v>
      </c>
      <c r="M40" s="11">
        <v>25</v>
      </c>
      <c r="N40" s="11">
        <v>28</v>
      </c>
      <c r="O40" s="23" t="s">
        <v>13</v>
      </c>
    </row>
    <row r="41" spans="1:15" x14ac:dyDescent="0.25">
      <c r="A41" s="8" t="s">
        <v>36</v>
      </c>
      <c r="B41" s="21"/>
      <c r="C41" s="21"/>
      <c r="D41" s="21"/>
      <c r="E41" s="21"/>
      <c r="F41" s="21"/>
      <c r="G41" s="21"/>
      <c r="H41" s="21">
        <v>1</v>
      </c>
      <c r="I41" s="21">
        <v>1</v>
      </c>
      <c r="J41" s="21">
        <v>2</v>
      </c>
      <c r="K41" s="4">
        <v>1</v>
      </c>
      <c r="L41" s="4">
        <v>1</v>
      </c>
      <c r="M41" s="4">
        <v>1</v>
      </c>
      <c r="N41" s="4">
        <v>1</v>
      </c>
      <c r="O41" s="21" t="s">
        <v>13</v>
      </c>
    </row>
    <row r="42" spans="1:15" x14ac:dyDescent="0.25">
      <c r="A42" s="8" t="s">
        <v>37</v>
      </c>
      <c r="B42" s="23">
        <v>43</v>
      </c>
      <c r="C42" s="23">
        <v>40</v>
      </c>
      <c r="D42" s="23">
        <v>23</v>
      </c>
      <c r="E42" s="23">
        <v>24</v>
      </c>
      <c r="F42" s="23">
        <v>24</v>
      </c>
      <c r="G42" s="23">
        <v>25</v>
      </c>
      <c r="H42" s="23">
        <v>24</v>
      </c>
      <c r="I42" s="23">
        <v>25</v>
      </c>
      <c r="J42" s="23">
        <v>21</v>
      </c>
      <c r="K42" s="11">
        <v>20</v>
      </c>
      <c r="L42" s="11">
        <v>21</v>
      </c>
      <c r="M42" s="11">
        <v>20</v>
      </c>
      <c r="N42" s="11">
        <v>22</v>
      </c>
      <c r="O42" s="23" t="s">
        <v>13</v>
      </c>
    </row>
    <row r="43" spans="1:15" x14ac:dyDescent="0.25">
      <c r="A43" s="8" t="s">
        <v>38</v>
      </c>
      <c r="B43" s="21">
        <v>17</v>
      </c>
      <c r="C43" s="21">
        <v>24</v>
      </c>
      <c r="D43" s="21">
        <v>27</v>
      </c>
      <c r="E43" s="21">
        <v>29</v>
      </c>
      <c r="F43" s="21"/>
      <c r="G43" s="21">
        <v>29</v>
      </c>
      <c r="H43" s="21">
        <v>29</v>
      </c>
      <c r="I43" s="21">
        <v>29</v>
      </c>
      <c r="J43" s="21">
        <v>24</v>
      </c>
      <c r="K43" s="4">
        <v>26</v>
      </c>
      <c r="L43" s="4">
        <v>26</v>
      </c>
      <c r="M43" s="4">
        <v>26</v>
      </c>
      <c r="N43" s="4">
        <v>27</v>
      </c>
      <c r="O43" s="21" t="s">
        <v>13</v>
      </c>
    </row>
    <row r="44" spans="1:15" x14ac:dyDescent="0.25">
      <c r="A44" s="8" t="s">
        <v>39</v>
      </c>
      <c r="B44" s="23">
        <v>40</v>
      </c>
      <c r="C44" s="23">
        <v>50</v>
      </c>
      <c r="D44" s="23">
        <v>26</v>
      </c>
      <c r="E44" s="23">
        <v>25</v>
      </c>
      <c r="F44" s="23">
        <v>31</v>
      </c>
      <c r="G44" s="23">
        <v>28</v>
      </c>
      <c r="H44" s="23">
        <v>30</v>
      </c>
      <c r="I44" s="23">
        <v>30</v>
      </c>
      <c r="J44" s="23">
        <v>45</v>
      </c>
      <c r="K44" s="11">
        <v>55</v>
      </c>
      <c r="L44" s="11">
        <v>72</v>
      </c>
      <c r="M44" s="11">
        <v>70</v>
      </c>
      <c r="N44" s="11">
        <v>70</v>
      </c>
      <c r="O44" s="23" t="s">
        <v>13</v>
      </c>
    </row>
    <row r="45" spans="1:15" x14ac:dyDescent="0.25">
      <c r="A45" s="8" t="s">
        <v>40</v>
      </c>
      <c r="B45" s="21"/>
      <c r="C45" s="21"/>
      <c r="D45" s="21"/>
      <c r="E45" s="21"/>
      <c r="F45" s="21"/>
      <c r="G45" s="21"/>
      <c r="H45" s="21">
        <v>1</v>
      </c>
      <c r="I45" s="21">
        <v>1</v>
      </c>
      <c r="J45" s="21">
        <v>2</v>
      </c>
      <c r="K45" s="4">
        <v>1.5</v>
      </c>
      <c r="L45" s="4">
        <v>2</v>
      </c>
      <c r="M45" s="4">
        <v>2</v>
      </c>
      <c r="N45" s="4">
        <v>2</v>
      </c>
      <c r="O45" s="21" t="s">
        <v>13</v>
      </c>
    </row>
    <row r="46" spans="1:15" x14ac:dyDescent="0.25">
      <c r="A46" s="8" t="s">
        <v>41</v>
      </c>
      <c r="B46" s="23">
        <v>55</v>
      </c>
      <c r="C46" s="23">
        <v>75</v>
      </c>
      <c r="D46" s="23">
        <v>62</v>
      </c>
      <c r="E46" s="23">
        <v>62</v>
      </c>
      <c r="F46" s="23">
        <v>45</v>
      </c>
      <c r="G46" s="23">
        <v>47</v>
      </c>
      <c r="H46" s="23">
        <v>48</v>
      </c>
      <c r="I46" s="23">
        <v>48</v>
      </c>
      <c r="J46" s="23">
        <v>62</v>
      </c>
      <c r="K46" s="11">
        <v>63</v>
      </c>
      <c r="L46" s="11">
        <v>65</v>
      </c>
      <c r="M46" s="11">
        <v>67</v>
      </c>
      <c r="N46" s="11">
        <v>65</v>
      </c>
      <c r="O46" s="23" t="s">
        <v>13</v>
      </c>
    </row>
    <row r="47" spans="1:15" x14ac:dyDescent="0.25">
      <c r="A47" s="8" t="s">
        <v>42</v>
      </c>
      <c r="B47" s="21">
        <v>100</v>
      </c>
      <c r="C47" s="21">
        <v>110</v>
      </c>
      <c r="D47" s="21">
        <v>175</v>
      </c>
      <c r="E47" s="21">
        <v>180</v>
      </c>
      <c r="F47" s="21">
        <v>200</v>
      </c>
      <c r="G47" s="21">
        <v>214.5</v>
      </c>
      <c r="H47" s="21">
        <v>212</v>
      </c>
      <c r="I47" s="21">
        <v>212</v>
      </c>
      <c r="J47" s="21">
        <v>190</v>
      </c>
      <c r="K47" s="4">
        <v>190</v>
      </c>
      <c r="L47" s="4">
        <v>160</v>
      </c>
      <c r="M47" s="4">
        <v>158</v>
      </c>
      <c r="N47" s="4">
        <v>159</v>
      </c>
      <c r="O47" s="21" t="s">
        <v>13</v>
      </c>
    </row>
    <row r="48" spans="1:15" x14ac:dyDescent="0.25">
      <c r="A48" s="8" t="s">
        <v>43</v>
      </c>
      <c r="B48" s="23">
        <v>105</v>
      </c>
      <c r="C48" s="23">
        <v>30</v>
      </c>
      <c r="D48" s="23">
        <v>22</v>
      </c>
      <c r="E48" s="23">
        <v>25</v>
      </c>
      <c r="F48" s="23">
        <v>25</v>
      </c>
      <c r="G48" s="23">
        <v>22</v>
      </c>
      <c r="H48" s="23">
        <v>40</v>
      </c>
      <c r="I48" s="23">
        <v>40</v>
      </c>
      <c r="J48" s="23">
        <v>60</v>
      </c>
      <c r="K48" s="11">
        <v>65</v>
      </c>
      <c r="L48" s="11">
        <v>70</v>
      </c>
      <c r="M48" s="11">
        <v>71</v>
      </c>
      <c r="N48" s="11">
        <v>73</v>
      </c>
      <c r="O48" s="23" t="s">
        <v>13</v>
      </c>
    </row>
    <row r="49" spans="1:15" x14ac:dyDescent="0.25">
      <c r="A49" s="8" t="s">
        <v>320</v>
      </c>
      <c r="B49" s="21"/>
      <c r="C49" s="21"/>
      <c r="D49" s="21"/>
      <c r="E49" s="21"/>
      <c r="F49" s="21"/>
      <c r="G49" s="21"/>
      <c r="H49" s="21"/>
      <c r="I49" s="21"/>
      <c r="J49" s="21"/>
      <c r="K49" s="4"/>
      <c r="L49" s="4"/>
      <c r="M49" s="4"/>
      <c r="N49" s="4">
        <v>61</v>
      </c>
      <c r="O49" s="21" t="s">
        <v>13</v>
      </c>
    </row>
    <row r="50" spans="1:15" x14ac:dyDescent="0.25">
      <c r="A50" s="8" t="s">
        <v>321</v>
      </c>
      <c r="B50" s="23"/>
      <c r="C50" s="23"/>
      <c r="D50" s="23"/>
      <c r="E50" s="23"/>
      <c r="F50" s="23"/>
      <c r="G50" s="23"/>
      <c r="H50" s="23"/>
      <c r="I50" s="23"/>
      <c r="J50" s="23"/>
      <c r="K50" s="11"/>
      <c r="L50" s="11"/>
      <c r="M50" s="11"/>
      <c r="N50" s="11">
        <v>72</v>
      </c>
      <c r="O50" s="23" t="s">
        <v>13</v>
      </c>
    </row>
    <row r="51" spans="1:15" x14ac:dyDescent="0.25">
      <c r="A51" s="8" t="s">
        <v>44</v>
      </c>
      <c r="B51" s="21">
        <v>50</v>
      </c>
      <c r="C51" s="21">
        <v>50</v>
      </c>
      <c r="D51" s="21">
        <v>56</v>
      </c>
      <c r="E51" s="21">
        <v>57</v>
      </c>
      <c r="F51" s="21">
        <v>57</v>
      </c>
      <c r="G51" s="21">
        <v>60</v>
      </c>
      <c r="H51" s="21">
        <v>61</v>
      </c>
      <c r="I51" s="21">
        <v>61</v>
      </c>
      <c r="J51" s="21">
        <v>55</v>
      </c>
      <c r="K51" s="4">
        <v>55</v>
      </c>
      <c r="L51" s="4">
        <v>55</v>
      </c>
      <c r="M51" s="4">
        <v>55</v>
      </c>
      <c r="N51" s="4">
        <v>55</v>
      </c>
      <c r="O51" s="21" t="s">
        <v>13</v>
      </c>
    </row>
    <row r="52" spans="1:15" x14ac:dyDescent="0.25">
      <c r="A52" s="8" t="s">
        <v>45</v>
      </c>
      <c r="B52" s="23">
        <v>5</v>
      </c>
      <c r="C52" s="23">
        <v>18</v>
      </c>
      <c r="D52" s="23">
        <v>2</v>
      </c>
      <c r="E52" s="23">
        <v>3</v>
      </c>
      <c r="F52" s="23">
        <v>2</v>
      </c>
      <c r="G52" s="23">
        <v>2</v>
      </c>
      <c r="H52" s="23">
        <v>3</v>
      </c>
      <c r="I52" s="23">
        <v>4</v>
      </c>
      <c r="J52" s="23">
        <v>6</v>
      </c>
      <c r="K52" s="11">
        <v>7</v>
      </c>
      <c r="L52" s="11">
        <v>7</v>
      </c>
      <c r="M52" s="11">
        <v>7</v>
      </c>
      <c r="N52" s="11">
        <v>8</v>
      </c>
      <c r="O52" s="23" t="s">
        <v>13</v>
      </c>
    </row>
    <row r="53" spans="1:15" x14ac:dyDescent="0.25">
      <c r="A53" s="8" t="s">
        <v>46</v>
      </c>
      <c r="B53" s="21" t="s">
        <v>47</v>
      </c>
      <c r="C53" s="21"/>
      <c r="D53" s="21">
        <v>118</v>
      </c>
      <c r="E53" s="21">
        <v>120</v>
      </c>
      <c r="F53" s="21">
        <v>122</v>
      </c>
      <c r="G53" s="21">
        <v>122</v>
      </c>
      <c r="H53" s="21">
        <v>122</v>
      </c>
      <c r="I53" s="21">
        <v>122</v>
      </c>
      <c r="J53" s="21">
        <v>70</v>
      </c>
      <c r="K53" s="4">
        <v>75</v>
      </c>
      <c r="L53" s="4">
        <v>75</v>
      </c>
      <c r="M53" s="4">
        <v>74</v>
      </c>
      <c r="N53" s="4">
        <v>72</v>
      </c>
      <c r="O53" s="21" t="s">
        <v>13</v>
      </c>
    </row>
    <row r="54" spans="1:15" x14ac:dyDescent="0.25">
      <c r="A54" s="8" t="s">
        <v>322</v>
      </c>
      <c r="B54" s="23"/>
      <c r="C54" s="23"/>
      <c r="D54" s="23"/>
      <c r="E54" s="23"/>
      <c r="F54" s="23"/>
      <c r="G54" s="23"/>
      <c r="H54" s="23"/>
      <c r="I54" s="23"/>
      <c r="J54" s="23"/>
      <c r="K54" s="11"/>
      <c r="L54" s="11"/>
      <c r="M54" s="11"/>
      <c r="N54" s="11">
        <v>2</v>
      </c>
      <c r="O54" s="23" t="s">
        <v>13</v>
      </c>
    </row>
    <row r="55" spans="1:15" x14ac:dyDescent="0.25">
      <c r="A55" s="8" t="s">
        <v>323</v>
      </c>
      <c r="B55" s="21"/>
      <c r="C55" s="21"/>
      <c r="D55" s="21"/>
      <c r="E55" s="21"/>
      <c r="F55" s="21"/>
      <c r="G55" s="21"/>
      <c r="H55" s="21"/>
      <c r="I55" s="21"/>
      <c r="J55" s="21"/>
      <c r="K55" s="4"/>
      <c r="L55" s="4"/>
      <c r="M55" s="4"/>
      <c r="N55" s="4">
        <v>22</v>
      </c>
      <c r="O55" s="21" t="s">
        <v>13</v>
      </c>
    </row>
    <row r="56" spans="1:15" x14ac:dyDescent="0.25">
      <c r="A56" s="8" t="s">
        <v>324</v>
      </c>
      <c r="B56" s="23"/>
      <c r="C56" s="23"/>
      <c r="D56" s="23"/>
      <c r="E56" s="23"/>
      <c r="F56" s="23"/>
      <c r="G56" s="23"/>
      <c r="H56" s="23"/>
      <c r="I56" s="23"/>
      <c r="J56" s="23"/>
      <c r="K56" s="11"/>
      <c r="L56" s="11"/>
      <c r="M56" s="11"/>
      <c r="N56" s="11">
        <v>7</v>
      </c>
      <c r="O56" s="23" t="s">
        <v>13</v>
      </c>
    </row>
    <row r="57" spans="1:15" x14ac:dyDescent="0.25">
      <c r="A57" s="7"/>
      <c r="B57" s="21"/>
      <c r="C57" s="21"/>
      <c r="D57" s="21"/>
      <c r="E57" s="21"/>
      <c r="F57" s="21"/>
      <c r="G57" s="21"/>
      <c r="H57" s="21"/>
      <c r="I57" s="21"/>
      <c r="J57" s="21"/>
      <c r="K57" s="4"/>
      <c r="L57" s="4"/>
      <c r="M57" s="4"/>
    </row>
    <row r="58" spans="1:15" x14ac:dyDescent="0.25">
      <c r="A58" s="1" t="s">
        <v>48</v>
      </c>
    </row>
  </sheetData>
  <mergeCells count="1">
    <mergeCell ref="B3:O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Inhalt_5</vt:lpstr>
      <vt:lpstr>05_01</vt:lpstr>
      <vt:lpstr>05_02</vt:lpstr>
      <vt:lpstr>05_03</vt:lpstr>
      <vt:lpstr>05_04</vt:lpstr>
      <vt:lpstr>05_05</vt:lpstr>
      <vt:lpstr>05_06</vt:lpstr>
      <vt:lpstr>05_07</vt:lpstr>
      <vt:lpstr>'05_04'!Druckbereich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2023-08-10T11:01:45Z</cp:lastPrinted>
  <dcterms:created xsi:type="dcterms:W3CDTF">2018-03-27T08:43:50Z</dcterms:created>
  <dcterms:modified xsi:type="dcterms:W3CDTF">2023-10-18T13:24:33Z</dcterms:modified>
</cp:coreProperties>
</file>